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910" firstSheet="28" activeTab="32"/>
  </bookViews>
  <sheets>
    <sheet name="28_1" sheetId="1" r:id="rId1"/>
    <sheet name="28_2" sheetId="2" r:id="rId2"/>
    <sheet name="28_3" sheetId="3" r:id="rId3"/>
    <sheet name="28_4" sheetId="4" r:id="rId4"/>
    <sheet name="28_5" sheetId="5" r:id="rId5"/>
    <sheet name="28_6" sheetId="6" r:id="rId6"/>
    <sheet name="28_7" sheetId="7" r:id="rId7"/>
    <sheet name="28_8" sheetId="8" r:id="rId8"/>
    <sheet name="28_9" sheetId="9" r:id="rId9"/>
    <sheet name="28-10" sheetId="10" r:id="rId10"/>
    <sheet name="28_11" sheetId="11" r:id="rId11"/>
    <sheet name="28_12" sheetId="12" r:id="rId12"/>
    <sheet name="28_13" sheetId="13" r:id="rId13"/>
    <sheet name="21" sheetId="14" r:id="rId14"/>
    <sheet name="29" sheetId="15" r:id="rId15"/>
    <sheet name="31" sheetId="16" r:id="rId16"/>
    <sheet name="65а" sheetId="17" r:id="rId17"/>
    <sheet name="66" sheetId="18" r:id="rId18"/>
    <sheet name="89-1" sheetId="19" r:id="rId19"/>
    <sheet name="89-2" sheetId="20" r:id="rId20"/>
    <sheet name="89-3" sheetId="21" r:id="rId21"/>
    <sheet name="91а" sheetId="22" r:id="rId22"/>
    <sheet name="102" sheetId="23" r:id="rId23"/>
    <sheet name="128а" sheetId="24" r:id="rId24"/>
    <sheet name="130а" sheetId="25" r:id="rId25"/>
    <sheet name="130б" sheetId="26" r:id="rId26"/>
    <sheet name="138" sheetId="27" r:id="rId27"/>
    <sheet name="140" sheetId="28" r:id="rId28"/>
    <sheet name="142" sheetId="29" r:id="rId29"/>
    <sheet name="144" sheetId="30" r:id="rId30"/>
    <sheet name="146" sheetId="31" r:id="rId31"/>
    <sheet name="148" sheetId="32" r:id="rId32"/>
    <sheet name="150" sheetId="33" r:id="rId33"/>
    <sheet name="152" sheetId="34" r:id="rId34"/>
    <sheet name="154" sheetId="35" r:id="rId35"/>
    <sheet name="130" sheetId="36" r:id="rId36"/>
    <sheet name="132" sheetId="37" r:id="rId37"/>
    <sheet name="134" sheetId="38" r:id="rId38"/>
    <sheet name="136а" sheetId="39" r:id="rId39"/>
    <sheet name="132б" sheetId="40" r:id="rId40"/>
    <sheet name="132в" sheetId="41" r:id="rId41"/>
    <sheet name="132г" sheetId="42" r:id="rId42"/>
    <sheet name="136" sheetId="43" r:id="rId43"/>
    <sheet name="142а" sheetId="44" r:id="rId44"/>
    <sheet name="142б" sheetId="45" r:id="rId45"/>
    <sheet name="158" sheetId="46" r:id="rId46"/>
    <sheet name="160" sheetId="47" r:id="rId47"/>
    <sheet name="162" sheetId="48" r:id="rId48"/>
    <sheet name="164" sheetId="49" r:id="rId49"/>
    <sheet name="166" sheetId="50" r:id="rId50"/>
    <sheet name="168" sheetId="51" r:id="rId51"/>
    <sheet name="170" sheetId="52" r:id="rId52"/>
    <sheet name="172" sheetId="53" r:id="rId53"/>
    <sheet name="174" sheetId="54" r:id="rId54"/>
    <sheet name="178" sheetId="55" r:id="rId55"/>
    <sheet name="180" sheetId="56" r:id="rId56"/>
    <sheet name="182" sheetId="57" r:id="rId57"/>
    <sheet name="184" sheetId="58" r:id="rId58"/>
  </sheets>
  <definedNames>
    <definedName name="_xlnm.Print_Area" localSheetId="28">'142'!$A$1:$E$68</definedName>
  </definedNames>
  <calcPr fullCalcOnLoad="1"/>
</workbook>
</file>

<file path=xl/sharedStrings.xml><?xml version="1.0" encoding="utf-8"?>
<sst xmlns="http://schemas.openxmlformats.org/spreadsheetml/2006/main" count="1912" uniqueCount="101">
  <si>
    <t>НАЧИСЛЕНО ДОХОДОВ ВСЕГО:</t>
  </si>
  <si>
    <r>
      <t xml:space="preserve">в т.ч. </t>
    </r>
    <r>
      <rPr>
        <b/>
        <i/>
        <sz val="10"/>
        <rFont val="Arial"/>
        <family val="2"/>
      </rPr>
      <t>Содержание:</t>
    </r>
  </si>
  <si>
    <t>Начислено на содержание общего имущества  по лицевым счетам нанимателям и собственникам жилых помещений</t>
  </si>
  <si>
    <r>
      <t xml:space="preserve">в т.ч. </t>
    </r>
    <r>
      <rPr>
        <b/>
        <i/>
        <sz val="10"/>
        <rFont val="Arial"/>
        <family val="2"/>
      </rPr>
      <t>Ремонт:</t>
    </r>
  </si>
  <si>
    <t>Начислено на текущий ремонт общего имущества по лицевым счетам нанимателям и собственникам жилых помещений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</si>
  <si>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</si>
  <si>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</si>
  <si>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</si>
  <si>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>в т.ч. Ремонт:</t>
  </si>
  <si>
    <t>Оплачено по лицевым счетам населением на текущий ремонт общего имущества дома</t>
  </si>
  <si>
    <t>% сбора по дому</t>
  </si>
  <si>
    <t>РАСХОДЫ ПО ДОМУ ВСЕГО:</t>
  </si>
  <si>
    <t>*уборка лестничных клеток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</si>
  <si>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</si>
  <si>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</si>
  <si>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</si>
  <si>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 xml:space="preserve"> *косметический ремонт подъездов, установка тепловых завес в подъездах</t>
  </si>
  <si>
    <t>Директор ООО УК "Перспектива"</t>
  </si>
  <si>
    <t>И.Б.Степанов</t>
  </si>
  <si>
    <t>*аварийная служба</t>
  </si>
  <si>
    <t>*Освещение подъездов и придомовой территории</t>
  </si>
  <si>
    <t>*дезинсекция и дератизация</t>
  </si>
  <si>
    <t xml:space="preserve">*расходы по управлению по управлению многоквартирным домом </t>
  </si>
  <si>
    <t>*содержание инженерного оборудования и конструктивных элементов дома</t>
  </si>
  <si>
    <t xml:space="preserve"> *ремонт системы отопления и горячего водоснабжения (замена электрокотлов, водонагревателей и термексов), установка тепловых завес в подъездах</t>
  </si>
  <si>
    <t xml:space="preserve">ВСЕГО </t>
  </si>
  <si>
    <t>*ремонт системы отопления и горячего водоснабжения (замена электрокотлов, водонагревателей и термексов), установка тепловых завес в подъездах</t>
  </si>
  <si>
    <t>*вывоз ТБО, уборка придомовой территории, вывоз крупногабаритного мусора, вывоз снега</t>
  </si>
  <si>
    <t xml:space="preserve">*расходы по управлению многоквартирным домом </t>
  </si>
  <si>
    <t>*аварийное сантехническое и электротехническое обслуживание</t>
  </si>
  <si>
    <t>*ремонт системы отопления и горячего водоснабжения, подготовка к отоп.сезону</t>
  </si>
  <si>
    <t>*уборка придомовой территории, вывоз крупногабаритного мусора, вывоз снега, вывоз ТБО</t>
  </si>
  <si>
    <t>*установка тепловых завес, ремонт в подъездах</t>
  </si>
  <si>
    <t>*вывоз ТБО, вывоз крупногабаритного мусора, вывоз снега</t>
  </si>
  <si>
    <t>*ремонт системы отопления (замена электрокотлов, ), установка тепловых завес в подъездах</t>
  </si>
  <si>
    <t>*ремонт системы отопления и горячего водоснабжения, подготовка к отоп.сезону, косм.ремонт под.</t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</si>
  <si>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28/1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</si>
  <si>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</si>
  <si>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28/3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</si>
  <si>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</si>
  <si>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28/5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</si>
  <si>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28/6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</si>
  <si>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</si>
  <si>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28/9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</si>
  <si>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28/10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</si>
  <si>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28/7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</si>
  <si>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28/11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</si>
  <si>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28/12</t>
    </r>
    <r>
      <rPr>
        <b/>
        <sz val="11"/>
        <rFont val="Arial"/>
        <family val="2"/>
      </rPr>
      <t xml:space="preserve">
за 2012 г.</t>
    </r>
  </si>
  <si>
    <t xml:space="preserve"> уборка придомовой территории, </t>
  </si>
  <si>
    <t>*вывоз ТБО,вывоз крупногабаритного мусора, вывоз снега</t>
  </si>
  <si>
    <t>*Обслуживание эл/сетей</t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</si>
  <si>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28/13</t>
    </r>
    <r>
      <rPr>
        <b/>
        <sz val="11"/>
        <rFont val="Arial"/>
        <family val="2"/>
      </rPr>
      <t xml:space="preserve">
за 2012 г.</t>
    </r>
  </si>
  <si>
    <t>по статье "Содержание" за 2012г.</t>
  </si>
  <si>
    <t>по статье "Текущий ремонт" за 2012г.</t>
  </si>
  <si>
    <t>Задолженность по лицевым счетам на 01.01.2013г. по статье "Содержание "и "Текущий ремонт"</t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</si>
  <si>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21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</si>
  <si>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184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</si>
  <si>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182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</si>
  <si>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180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</si>
  <si>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178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</si>
  <si>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174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</si>
  <si>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172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</si>
  <si>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170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</si>
  <si>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168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</si>
  <si>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166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</si>
  <si>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164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</si>
  <si>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162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</si>
  <si>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142б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</si>
  <si>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160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</si>
  <si>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158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</si>
  <si>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142а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</si>
  <si>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136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</si>
  <si>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132г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</si>
  <si>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132в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</si>
  <si>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132б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</si>
  <si>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136а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</si>
  <si>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</si>
  <si>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</si>
  <si>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</si>
  <si>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154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</si>
  <si>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152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</si>
  <si>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150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</si>
  <si>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</si>
  <si>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146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</si>
  <si>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144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</si>
  <si>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</si>
  <si>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140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</si>
  <si>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138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</si>
  <si>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130б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</si>
  <si>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130а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</si>
  <si>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128а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</si>
  <si>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102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</si>
  <si>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91а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</si>
  <si>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89/3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</si>
  <si>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89/2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</si>
  <si>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89/1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</si>
  <si>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66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</si>
  <si>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65а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</si>
  <si>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31</t>
    </r>
    <r>
      <rPr>
        <b/>
        <sz val="11"/>
        <rFont val="Arial"/>
        <family val="2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</si>
  <si>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м-н Ершовский, 29</t>
    </r>
    <r>
      <rPr>
        <b/>
        <sz val="11"/>
        <rFont val="Arial"/>
        <family val="2"/>
      </rPr>
      <t xml:space="preserve">
за 2012 г.</t>
    </r>
  </si>
  <si>
    <t>*вывоз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</si>
</sst>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 ;[Red]\-#,##0.0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40" fontId="5" fillId="0" borderId="0" xfId="58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0" fontId="5" fillId="33" borderId="10" xfId="58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0" fontId="4" fillId="0" borderId="0" xfId="58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0" fontId="5" fillId="0" borderId="0" xfId="58" applyNumberFormat="1" applyFont="1" applyFill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164" fontId="4" fillId="0" borderId="0" xfId="58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164" fontId="9" fillId="0" borderId="0" xfId="58" applyFont="1" applyFill="1" applyBorder="1" applyAlignment="1">
      <alignment horizontal="center" vertical="center"/>
    </xf>
    <xf numFmtId="164" fontId="4" fillId="0" borderId="0" xfId="58" applyFont="1" applyFill="1" applyAlignment="1">
      <alignment horizontal="center" vertical="center"/>
    </xf>
    <xf numFmtId="164" fontId="0" fillId="0" borderId="0" xfId="58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0" xfId="58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58" applyFont="1" applyAlignment="1">
      <alignment horizontal="center"/>
    </xf>
    <xf numFmtId="4" fontId="4" fillId="0" borderId="10" xfId="58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0" fontId="5" fillId="33" borderId="10" xfId="58" applyNumberFormat="1" applyFont="1" applyFill="1" applyBorder="1" applyAlignment="1">
      <alignment horizontal="right" wrapText="1"/>
    </xf>
    <xf numFmtId="40" fontId="5" fillId="33" borderId="10" xfId="58" applyNumberFormat="1" applyFont="1" applyFill="1" applyBorder="1" applyAlignment="1">
      <alignment horizontal="right" vertical="center" wrapText="1"/>
    </xf>
    <xf numFmtId="40" fontId="5" fillId="0" borderId="10" xfId="58" applyNumberFormat="1" applyFont="1" applyFill="1" applyBorder="1" applyAlignment="1">
      <alignment horizontal="right" vertical="center" wrapText="1"/>
    </xf>
    <xf numFmtId="40" fontId="5" fillId="0" borderId="10" xfId="58" applyNumberFormat="1" applyFont="1" applyFill="1" applyBorder="1" applyAlignment="1">
      <alignment horizontal="right" wrapText="1"/>
    </xf>
    <xf numFmtId="40" fontId="4" fillId="0" borderId="10" xfId="58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/>
    </xf>
    <xf numFmtId="40" fontId="13" fillId="0" borderId="10" xfId="58" applyNumberFormat="1" applyFont="1" applyFill="1" applyBorder="1" applyAlignment="1">
      <alignment horizontal="right" vertical="center" wrapText="1"/>
    </xf>
    <xf numFmtId="40" fontId="9" fillId="0" borderId="10" xfId="58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0" fontId="5" fillId="33" borderId="17" xfId="58" applyNumberFormat="1" applyFont="1" applyFill="1" applyBorder="1" applyAlignment="1">
      <alignment horizontal="right" vertical="center" wrapText="1"/>
    </xf>
    <xf numFmtId="40" fontId="5" fillId="33" borderId="18" xfId="58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3" borderId="17" xfId="58" applyNumberFormat="1" applyFont="1" applyFill="1" applyBorder="1" applyAlignment="1">
      <alignment horizontal="center" vertical="center" wrapText="1"/>
    </xf>
    <xf numFmtId="40" fontId="5" fillId="33" borderId="18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36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204131.82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213826.41-9694.59-64669.8</f>
        <v>139462.02000000002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64669.8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176993.8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187485.62-10491.82-57724.68</f>
        <v>119269.12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57724.68</v>
      </c>
    </row>
    <row r="16" spans="1:4" ht="12.75">
      <c r="A16" s="61" t="s">
        <v>10</v>
      </c>
      <c r="B16" s="61"/>
      <c r="C16" s="61"/>
      <c r="D16" s="33">
        <f>D10/D3*100</f>
        <v>86.70563952253988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202067.658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>
      <c r="A22" s="8" t="s">
        <v>49</v>
      </c>
      <c r="D22" s="29">
        <v>27038.879999999997</v>
      </c>
    </row>
    <row r="23" spans="1:4" s="8" customFormat="1" ht="12.75" customHeight="1">
      <c r="A23" s="62" t="s">
        <v>29</v>
      </c>
      <c r="B23" s="63"/>
      <c r="C23" s="64"/>
      <c r="D23" s="30">
        <v>25400.159999999996</v>
      </c>
    </row>
    <row r="24" spans="1:4" s="8" customFormat="1" ht="16.5" customHeight="1">
      <c r="A24" s="62" t="s">
        <v>12</v>
      </c>
      <c r="B24" s="63"/>
      <c r="C24" s="64"/>
      <c r="D24" s="29">
        <v>13929.119999999999</v>
      </c>
    </row>
    <row r="25" spans="1:4" s="8" customFormat="1" ht="23.25" customHeight="1">
      <c r="A25" s="62" t="s">
        <v>48</v>
      </c>
      <c r="B25" s="63"/>
      <c r="C25" s="64"/>
      <c r="D25" s="31">
        <v>22286.592</v>
      </c>
    </row>
    <row r="26" spans="1:4" ht="24" customHeight="1">
      <c r="A26" s="62" t="s">
        <v>50</v>
      </c>
      <c r="B26" s="63"/>
      <c r="C26" s="64"/>
      <c r="D26" s="31">
        <v>12782.016</v>
      </c>
    </row>
    <row r="27" spans="1:4" ht="25.5" customHeight="1">
      <c r="A27" s="62" t="s">
        <v>21</v>
      </c>
      <c r="B27" s="63"/>
      <c r="C27" s="64"/>
      <c r="D27" s="30">
        <v>491.616</v>
      </c>
    </row>
    <row r="28" spans="1:9" ht="25.5" customHeight="1">
      <c r="A28" s="65" t="s">
        <v>28</v>
      </c>
      <c r="B28" s="65"/>
      <c r="C28" s="65"/>
      <c r="D28" s="30">
        <v>31627.295999999995</v>
      </c>
      <c r="G28" s="38"/>
      <c r="H28" s="38"/>
      <c r="I28" s="38"/>
    </row>
    <row r="29" spans="1:4" ht="12.75">
      <c r="A29" s="62" t="s">
        <v>23</v>
      </c>
      <c r="B29" s="63"/>
      <c r="C29" s="64"/>
      <c r="D29" s="30">
        <v>40804.128</v>
      </c>
    </row>
    <row r="30" spans="1:4" ht="12.75">
      <c r="A30" s="61" t="s">
        <v>13</v>
      </c>
      <c r="B30" s="61"/>
      <c r="C30" s="61"/>
      <c r="D30" s="32">
        <f>SUM(D22:D29)</f>
        <v>174359.808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27707.85</v>
      </c>
    </row>
    <row r="33" spans="1:4" ht="12.75">
      <c r="A33" s="61" t="s">
        <v>14</v>
      </c>
      <c r="B33" s="61"/>
      <c r="C33" s="61"/>
      <c r="D33" s="33">
        <f>SUM(D32:D32)</f>
        <v>27707.85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-55090.687999999995</v>
      </c>
    </row>
    <row r="38" spans="1:4" ht="12.75" customHeight="1">
      <c r="A38" s="71" t="s">
        <v>53</v>
      </c>
      <c r="B38" s="72"/>
      <c r="C38" s="73"/>
      <c r="D38" s="35">
        <f>D15-D33</f>
        <v>30016.83</v>
      </c>
    </row>
    <row r="39" spans="1:4" s="16" customFormat="1" ht="24.75" customHeight="1">
      <c r="A39" s="71" t="s">
        <v>54</v>
      </c>
      <c r="B39" s="74"/>
      <c r="C39" s="75"/>
      <c r="D39" s="34">
        <v>77864.35</v>
      </c>
    </row>
    <row r="40" spans="1:4" ht="12.75">
      <c r="A40" s="61" t="s">
        <v>25</v>
      </c>
      <c r="B40" s="61"/>
      <c r="C40" s="61"/>
      <c r="D40" s="33">
        <f>D37+D38</f>
        <v>-25073.857999999993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54:H54"/>
    <mergeCell ref="A68:H68"/>
    <mergeCell ref="A33:C33"/>
    <mergeCell ref="A36:D36"/>
    <mergeCell ref="A37:C37"/>
    <mergeCell ref="A38:C38"/>
    <mergeCell ref="A39:C39"/>
    <mergeCell ref="A40:C40"/>
    <mergeCell ref="A29:C29"/>
    <mergeCell ref="A30:C30"/>
    <mergeCell ref="A31:D31"/>
    <mergeCell ref="A32:C32"/>
    <mergeCell ref="A24:C24"/>
    <mergeCell ref="A27:C27"/>
    <mergeCell ref="A25:C25"/>
    <mergeCell ref="A26:C26"/>
    <mergeCell ref="A28:C28"/>
    <mergeCell ref="A15:C15"/>
    <mergeCell ref="A16:C16"/>
    <mergeCell ref="A19:C20"/>
    <mergeCell ref="D19:D20"/>
    <mergeCell ref="A21:D21"/>
    <mergeCell ref="A23:C23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44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192424.46000000002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209384.18-16959.72-60761.83</f>
        <v>131662.63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60761.83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174490.62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187824.61-13333.99-59971.04</f>
        <v>114519.57999999999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59971.04</v>
      </c>
    </row>
    <row r="16" spans="1:4" ht="12.75">
      <c r="A16" s="61" t="s">
        <v>10</v>
      </c>
      <c r="B16" s="61"/>
      <c r="C16" s="61"/>
      <c r="D16" s="33">
        <f>D10/D3*100</f>
        <v>90.6800621916777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205878.26000000004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27462.6</v>
      </c>
    </row>
    <row r="23" spans="1:4" s="8" customFormat="1" ht="12.75" customHeight="1">
      <c r="A23" s="62" t="s">
        <v>29</v>
      </c>
      <c r="B23" s="63"/>
      <c r="C23" s="64"/>
      <c r="D23" s="30">
        <v>25798.199999999997</v>
      </c>
    </row>
    <row r="24" spans="1:4" s="8" customFormat="1" ht="16.5" customHeight="1">
      <c r="A24" s="62" t="s">
        <v>12</v>
      </c>
      <c r="B24" s="63"/>
      <c r="C24" s="64"/>
      <c r="D24" s="29">
        <v>14147.400000000001</v>
      </c>
    </row>
    <row r="25" spans="1:4" s="8" customFormat="1" ht="23.25" customHeight="1">
      <c r="A25" s="62" t="s">
        <v>48</v>
      </c>
      <c r="B25" s="63"/>
      <c r="C25" s="64"/>
      <c r="D25" s="31">
        <v>22635.840000000004</v>
      </c>
    </row>
    <row r="26" spans="1:4" ht="24" customHeight="1">
      <c r="A26" s="62" t="s">
        <v>50</v>
      </c>
      <c r="B26" s="63"/>
      <c r="C26" s="64"/>
      <c r="D26" s="31">
        <v>12982.320000000002</v>
      </c>
    </row>
    <row r="27" spans="1:4" ht="25.5" customHeight="1">
      <c r="A27" s="62" t="s">
        <v>21</v>
      </c>
      <c r="B27" s="63"/>
      <c r="C27" s="64"/>
      <c r="D27" s="30">
        <v>499.32</v>
      </c>
    </row>
    <row r="28" spans="1:4" ht="12.75" customHeight="1">
      <c r="A28" s="65" t="s">
        <v>28</v>
      </c>
      <c r="B28" s="65"/>
      <c r="C28" s="65"/>
      <c r="D28" s="30">
        <v>32122.92</v>
      </c>
    </row>
    <row r="29" spans="1:4" ht="12.75" customHeight="1">
      <c r="A29" s="62" t="s">
        <v>23</v>
      </c>
      <c r="B29" s="63"/>
      <c r="C29" s="64"/>
      <c r="D29" s="30">
        <v>41443.56</v>
      </c>
    </row>
    <row r="30" spans="1:4" ht="12.75">
      <c r="A30" s="61" t="s">
        <v>13</v>
      </c>
      <c r="B30" s="61"/>
      <c r="C30" s="61"/>
      <c r="D30" s="32">
        <f>SUM(D22:D29)</f>
        <v>177092.16000000003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28786.1</v>
      </c>
    </row>
    <row r="33" spans="1:4" ht="12.75">
      <c r="A33" s="61" t="s">
        <v>14</v>
      </c>
      <c r="B33" s="61"/>
      <c r="C33" s="61"/>
      <c r="D33" s="33">
        <f>SUM(D32:D32)</f>
        <v>28786.1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-62572.580000000045</v>
      </c>
    </row>
    <row r="38" spans="1:4" ht="12.75" customHeight="1">
      <c r="A38" s="71" t="s">
        <v>53</v>
      </c>
      <c r="B38" s="72"/>
      <c r="C38" s="73"/>
      <c r="D38" s="35">
        <f>D15-D33</f>
        <v>31184.940000000002</v>
      </c>
    </row>
    <row r="39" spans="1:4" s="16" customFormat="1" ht="24.75" customHeight="1">
      <c r="A39" s="71" t="s">
        <v>54</v>
      </c>
      <c r="B39" s="74"/>
      <c r="C39" s="75"/>
      <c r="D39" s="34">
        <v>77239.54</v>
      </c>
    </row>
    <row r="40" spans="1:4" ht="12.75">
      <c r="A40" s="61" t="s">
        <v>25</v>
      </c>
      <c r="B40" s="61"/>
      <c r="C40" s="61"/>
      <c r="D40" s="33">
        <f>D37+D38</f>
        <v>-31387.640000000043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204858.31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219790.76-14932.45-65246.3</f>
        <v>139612.01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65246.3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181969.24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199062.57-17093.33-61092.89</f>
        <v>120876.34999999999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61092.89</v>
      </c>
    </row>
    <row r="16" spans="1:4" ht="12.75">
      <c r="A16" s="61" t="s">
        <v>10</v>
      </c>
      <c r="B16" s="61"/>
      <c r="C16" s="61"/>
      <c r="D16" s="33">
        <f>D10/D3*100</f>
        <v>88.82687746472183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206416.75000000003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27462.6</v>
      </c>
    </row>
    <row r="23" spans="1:4" s="8" customFormat="1" ht="12.75" customHeight="1">
      <c r="A23" s="62" t="s">
        <v>29</v>
      </c>
      <c r="B23" s="63"/>
      <c r="C23" s="64"/>
      <c r="D23" s="30">
        <v>25798.199999999997</v>
      </c>
    </row>
    <row r="24" spans="1:4" s="8" customFormat="1" ht="16.5" customHeight="1">
      <c r="A24" s="62" t="s">
        <v>12</v>
      </c>
      <c r="B24" s="63"/>
      <c r="C24" s="64"/>
      <c r="D24" s="29">
        <v>14147.400000000001</v>
      </c>
    </row>
    <row r="25" spans="1:4" s="8" customFormat="1" ht="23.25" customHeight="1">
      <c r="A25" s="62" t="s">
        <v>48</v>
      </c>
      <c r="B25" s="63"/>
      <c r="C25" s="64"/>
      <c r="D25" s="31">
        <v>22635.840000000004</v>
      </c>
    </row>
    <row r="26" spans="1:4" ht="24" customHeight="1">
      <c r="A26" s="62" t="s">
        <v>50</v>
      </c>
      <c r="B26" s="63"/>
      <c r="C26" s="64"/>
      <c r="D26" s="31">
        <v>12982.320000000002</v>
      </c>
    </row>
    <row r="27" spans="1:4" ht="25.5" customHeight="1">
      <c r="A27" s="62" t="s">
        <v>21</v>
      </c>
      <c r="B27" s="63"/>
      <c r="C27" s="64"/>
      <c r="D27" s="30">
        <v>499.32</v>
      </c>
    </row>
    <row r="28" spans="1:4" ht="12.75" customHeight="1">
      <c r="A28" s="65" t="s">
        <v>28</v>
      </c>
      <c r="B28" s="65"/>
      <c r="C28" s="65"/>
      <c r="D28" s="30">
        <v>32122.92</v>
      </c>
    </row>
    <row r="29" spans="1:4" ht="12.75" customHeight="1">
      <c r="A29" s="62" t="s">
        <v>23</v>
      </c>
      <c r="B29" s="63"/>
      <c r="C29" s="64"/>
      <c r="D29" s="30">
        <v>41443.56</v>
      </c>
    </row>
    <row r="30" spans="1:4" ht="12.75">
      <c r="A30" s="61" t="s">
        <v>13</v>
      </c>
      <c r="B30" s="61"/>
      <c r="C30" s="61"/>
      <c r="D30" s="32">
        <f>SUM(D22:D29)</f>
        <v>177092.16000000003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29324.59</v>
      </c>
    </row>
    <row r="33" spans="1:4" ht="12.75">
      <c r="A33" s="61" t="s">
        <v>14</v>
      </c>
      <c r="B33" s="61"/>
      <c r="C33" s="61"/>
      <c r="D33" s="33">
        <f>SUM(D32:D32)</f>
        <v>29324.59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-56215.81000000004</v>
      </c>
    </row>
    <row r="38" spans="1:4" ht="12.75" customHeight="1">
      <c r="A38" s="71" t="s">
        <v>53</v>
      </c>
      <c r="B38" s="72"/>
      <c r="C38" s="73"/>
      <c r="D38" s="35">
        <f>D15-D33</f>
        <v>31768.3</v>
      </c>
    </row>
    <row r="39" spans="1:4" s="16" customFormat="1" ht="24.75" customHeight="1">
      <c r="A39" s="71" t="s">
        <v>54</v>
      </c>
      <c r="B39" s="74"/>
      <c r="C39" s="75"/>
      <c r="D39" s="34">
        <v>107561.63</v>
      </c>
    </row>
    <row r="40" spans="1:4" ht="12.75">
      <c r="A40" s="61" t="s">
        <v>25</v>
      </c>
      <c r="B40" s="61"/>
      <c r="C40" s="61"/>
      <c r="D40" s="33">
        <f>D37+D38</f>
        <v>-24447.510000000042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105398.22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109851.98-4453.76-32980.32</f>
        <v>72417.9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32980.32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79561.05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83778.8-4217.75-26082.77</f>
        <v>53478.28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26082.77</v>
      </c>
    </row>
    <row r="16" spans="1:4" ht="12.75">
      <c r="A16" s="61" t="s">
        <v>10</v>
      </c>
      <c r="B16" s="61"/>
      <c r="C16" s="61"/>
      <c r="D16" s="33">
        <f>D10/D3*100</f>
        <v>75.48614198607908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102023.41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13879.8</v>
      </c>
    </row>
    <row r="23" spans="1:4" s="8" customFormat="1" ht="12.75" customHeight="1">
      <c r="A23" s="62" t="s">
        <v>29</v>
      </c>
      <c r="B23" s="63"/>
      <c r="C23" s="64"/>
      <c r="D23" s="30">
        <v>13038.599999999999</v>
      </c>
    </row>
    <row r="24" spans="1:4" s="8" customFormat="1" ht="16.5" customHeight="1">
      <c r="A24" s="62" t="s">
        <v>12</v>
      </c>
      <c r="B24" s="63"/>
      <c r="C24" s="64"/>
      <c r="D24" s="29">
        <v>7150.200000000001</v>
      </c>
    </row>
    <row r="25" spans="1:4" s="8" customFormat="1" ht="23.25" customHeight="1">
      <c r="A25" s="62" t="s">
        <v>48</v>
      </c>
      <c r="B25" s="63"/>
      <c r="C25" s="64"/>
      <c r="D25" s="31">
        <v>11440.32</v>
      </c>
    </row>
    <row r="26" spans="1:4" ht="24" customHeight="1">
      <c r="A26" s="62" t="s">
        <v>50</v>
      </c>
      <c r="B26" s="63"/>
      <c r="C26" s="64"/>
      <c r="D26" s="31">
        <v>6561.36</v>
      </c>
    </row>
    <row r="27" spans="1:4" ht="25.5" customHeight="1">
      <c r="A27" s="62" t="s">
        <v>21</v>
      </c>
      <c r="B27" s="63"/>
      <c r="C27" s="64"/>
      <c r="D27" s="30">
        <v>252.35999999999996</v>
      </c>
    </row>
    <row r="28" spans="1:4" ht="12.75" customHeight="1">
      <c r="A28" s="65" t="s">
        <v>28</v>
      </c>
      <c r="B28" s="65"/>
      <c r="C28" s="65"/>
      <c r="D28" s="30">
        <v>16235.16</v>
      </c>
    </row>
    <row r="29" spans="1:4" ht="12.75" customHeight="1">
      <c r="A29" s="62" t="s">
        <v>23</v>
      </c>
      <c r="B29" s="63"/>
      <c r="C29" s="64"/>
      <c r="D29" s="30">
        <v>20945.880000000005</v>
      </c>
    </row>
    <row r="30" spans="1:4" ht="12.75">
      <c r="A30" s="61" t="s">
        <v>13</v>
      </c>
      <c r="B30" s="61"/>
      <c r="C30" s="61"/>
      <c r="D30" s="32">
        <f>SUM(D22:D29)</f>
        <v>89503.68000000001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12519.73</v>
      </c>
    </row>
    <row r="33" spans="1:4" ht="12.75">
      <c r="A33" s="61" t="s">
        <v>14</v>
      </c>
      <c r="B33" s="61"/>
      <c r="C33" s="61"/>
      <c r="D33" s="33">
        <f>SUM(D32:D32)</f>
        <v>12519.73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-36025.40000000001</v>
      </c>
    </row>
    <row r="38" spans="1:4" ht="12.75" customHeight="1">
      <c r="A38" s="71" t="s">
        <v>53</v>
      </c>
      <c r="B38" s="72"/>
      <c r="C38" s="73"/>
      <c r="D38" s="35">
        <f>D15-D33</f>
        <v>13563.04</v>
      </c>
    </row>
    <row r="39" spans="1:4" s="16" customFormat="1" ht="24.75" customHeight="1">
      <c r="A39" s="71" t="s">
        <v>54</v>
      </c>
      <c r="B39" s="74"/>
      <c r="C39" s="75"/>
      <c r="D39" s="34">
        <v>33117.44</v>
      </c>
    </row>
    <row r="40" spans="1:4" ht="12.75">
      <c r="A40" s="61" t="s">
        <v>25</v>
      </c>
      <c r="B40" s="61"/>
      <c r="C40" s="61"/>
      <c r="D40" s="33">
        <f>D37+D38</f>
        <v>-22462.360000000008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105555.64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110464.8-4909.16-33073.8</f>
        <v>72481.84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33073.8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108535.35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115465.1-6929.75-35910.4</f>
        <v>72624.95000000001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35910.4</v>
      </c>
    </row>
    <row r="16" spans="1:4" ht="12.75">
      <c r="A16" s="61" t="s">
        <v>10</v>
      </c>
      <c r="B16" s="61"/>
      <c r="C16" s="61"/>
      <c r="D16" s="33">
        <f>D10/D3*100</f>
        <v>102.82288089959002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105680.926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13715.46</v>
      </c>
    </row>
    <row r="23" spans="1:4" s="8" customFormat="1" ht="12.75" customHeight="1">
      <c r="A23" s="62" t="s">
        <v>29</v>
      </c>
      <c r="B23" s="63"/>
      <c r="C23" s="64"/>
      <c r="D23" s="30">
        <v>12884.220000000001</v>
      </c>
    </row>
    <row r="24" spans="1:4" s="8" customFormat="1" ht="16.5" customHeight="1">
      <c r="A24" s="62" t="s">
        <v>12</v>
      </c>
      <c r="B24" s="63"/>
      <c r="C24" s="64"/>
      <c r="D24" s="29">
        <v>7065.540000000001</v>
      </c>
    </row>
    <row r="25" spans="1:4" s="8" customFormat="1" ht="23.25" customHeight="1">
      <c r="A25" s="62" t="s">
        <v>48</v>
      </c>
      <c r="B25" s="63"/>
      <c r="C25" s="64"/>
      <c r="D25" s="31">
        <v>11304.864000000001</v>
      </c>
    </row>
    <row r="26" spans="1:4" ht="24" customHeight="1">
      <c r="A26" s="62" t="s">
        <v>50</v>
      </c>
      <c r="B26" s="63"/>
      <c r="C26" s="64"/>
      <c r="D26" s="31">
        <v>6483.6720000000005</v>
      </c>
    </row>
    <row r="27" spans="1:4" ht="25.5" customHeight="1">
      <c r="A27" s="62" t="s">
        <v>21</v>
      </c>
      <c r="B27" s="63"/>
      <c r="C27" s="64"/>
      <c r="D27" s="30">
        <v>249.372</v>
      </c>
    </row>
    <row r="28" spans="1:4" ht="12.75" customHeight="1">
      <c r="A28" s="65" t="s">
        <v>28</v>
      </c>
      <c r="B28" s="65"/>
      <c r="C28" s="65"/>
      <c r="D28" s="30">
        <v>16042.932</v>
      </c>
    </row>
    <row r="29" spans="1:4" ht="12.75" customHeight="1">
      <c r="A29" s="62" t="s">
        <v>23</v>
      </c>
      <c r="B29" s="63"/>
      <c r="C29" s="64"/>
      <c r="D29" s="30">
        <v>20697.876000000004</v>
      </c>
    </row>
    <row r="30" spans="1:4" ht="12.75">
      <c r="A30" s="61" t="s">
        <v>13</v>
      </c>
      <c r="B30" s="61"/>
      <c r="C30" s="61"/>
      <c r="D30" s="32">
        <f>SUM(D22:D29)</f>
        <v>88443.936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17236.99</v>
      </c>
    </row>
    <row r="33" spans="1:4" ht="12.75">
      <c r="A33" s="61" t="s">
        <v>14</v>
      </c>
      <c r="B33" s="61"/>
      <c r="C33" s="61"/>
      <c r="D33" s="33">
        <f>SUM(D32:D32)</f>
        <v>17236.99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-15818.98599999999</v>
      </c>
    </row>
    <row r="38" spans="1:4" ht="12.75" customHeight="1">
      <c r="A38" s="71" t="s">
        <v>53</v>
      </c>
      <c r="B38" s="72"/>
      <c r="C38" s="73"/>
      <c r="D38" s="35">
        <f>D15-D33</f>
        <v>18673.41</v>
      </c>
    </row>
    <row r="39" spans="1:4" s="16" customFormat="1" ht="24.75" customHeight="1">
      <c r="A39" s="71" t="s">
        <v>54</v>
      </c>
      <c r="B39" s="74"/>
      <c r="C39" s="75"/>
      <c r="D39" s="34">
        <v>12885.49</v>
      </c>
    </row>
    <row r="40" spans="1:4" ht="12.75">
      <c r="A40" s="61" t="s">
        <v>25</v>
      </c>
      <c r="B40" s="61"/>
      <c r="C40" s="61"/>
      <c r="D40" s="33">
        <f>D37+D38</f>
        <v>2854.42400000001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8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238365.8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238365.8-108245.68</f>
        <v>130120.12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108245.68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223932.23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223932.23-103293.64</f>
        <v>120638.59000000001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103293.64</v>
      </c>
    </row>
    <row r="16" spans="1:4" ht="12.75">
      <c r="A16" s="61" t="s">
        <v>10</v>
      </c>
      <c r="B16" s="61"/>
      <c r="C16" s="61"/>
      <c r="D16" s="33">
        <f>D10/D3*100</f>
        <v>93.94478150808548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235697.76400000002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27</v>
      </c>
      <c r="B22" s="63"/>
      <c r="C22" s="64"/>
      <c r="D22" s="29">
        <v>20937</v>
      </c>
    </row>
    <row r="23" spans="1:4" s="8" customFormat="1" ht="12.75" customHeight="1">
      <c r="A23" s="62" t="s">
        <v>29</v>
      </c>
      <c r="B23" s="63"/>
      <c r="C23" s="64"/>
      <c r="D23" s="30">
        <v>16414.608</v>
      </c>
    </row>
    <row r="24" spans="1:4" s="8" customFormat="1" ht="16.5" customHeight="1">
      <c r="A24" s="62" t="s">
        <v>12</v>
      </c>
      <c r="B24" s="63"/>
      <c r="C24" s="64"/>
      <c r="D24" s="29">
        <v>9212.28</v>
      </c>
    </row>
    <row r="25" spans="1:4" s="8" customFormat="1" ht="16.5" customHeight="1">
      <c r="A25" s="62" t="s">
        <v>48</v>
      </c>
      <c r="B25" s="63"/>
      <c r="C25" s="64"/>
      <c r="D25" s="29">
        <v>17922.072</v>
      </c>
    </row>
    <row r="26" spans="1:4" s="8" customFormat="1" ht="16.5" customHeight="1">
      <c r="A26" s="62" t="s">
        <v>50</v>
      </c>
      <c r="B26" s="63"/>
      <c r="C26" s="64"/>
      <c r="D26" s="29">
        <v>502.48799999999994</v>
      </c>
    </row>
    <row r="27" spans="1:4" s="8" customFormat="1" ht="23.25" customHeight="1">
      <c r="A27" s="62" t="s">
        <v>21</v>
      </c>
      <c r="B27" s="63"/>
      <c r="C27" s="64"/>
      <c r="D27" s="31">
        <v>9212.28</v>
      </c>
    </row>
    <row r="28" spans="1:4" ht="24" customHeight="1">
      <c r="A28" s="62" t="s">
        <v>28</v>
      </c>
      <c r="B28" s="63"/>
      <c r="C28" s="64"/>
      <c r="D28" s="31">
        <v>32326.727999999996</v>
      </c>
    </row>
    <row r="29" spans="1:4" ht="25.5" customHeight="1">
      <c r="A29" s="62" t="s">
        <v>23</v>
      </c>
      <c r="B29" s="63"/>
      <c r="C29" s="64"/>
      <c r="D29" s="30">
        <v>59963.568</v>
      </c>
    </row>
    <row r="30" spans="1:4" ht="12.75">
      <c r="A30" s="61" t="s">
        <v>13</v>
      </c>
      <c r="B30" s="61"/>
      <c r="C30" s="61"/>
      <c r="D30" s="32">
        <f>SUM(D22:D29)</f>
        <v>166491.024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26</v>
      </c>
      <c r="B32" s="60"/>
      <c r="C32" s="60"/>
      <c r="D32" s="2">
        <v>69206.74</v>
      </c>
    </row>
    <row r="33" spans="1:4" ht="12.75">
      <c r="A33" s="61" t="s">
        <v>14</v>
      </c>
      <c r="B33" s="61"/>
      <c r="C33" s="61"/>
      <c r="D33" s="33">
        <f>SUM(D32:D32)</f>
        <v>69206.74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-45852.433999999994</v>
      </c>
    </row>
    <row r="38" spans="1:4" ht="12.75" customHeight="1">
      <c r="A38" s="71" t="s">
        <v>53</v>
      </c>
      <c r="B38" s="72"/>
      <c r="C38" s="73"/>
      <c r="D38" s="35">
        <f>D15-D33</f>
        <v>34086.899999999994</v>
      </c>
    </row>
    <row r="39" spans="1:4" s="16" customFormat="1" ht="24.75" customHeight="1">
      <c r="A39" s="71" t="s">
        <v>54</v>
      </c>
      <c r="B39" s="74"/>
      <c r="C39" s="75"/>
      <c r="D39" s="34">
        <v>50100.55</v>
      </c>
    </row>
    <row r="40" spans="1:4" ht="12.75">
      <c r="A40" s="61" t="s">
        <v>25</v>
      </c>
      <c r="B40" s="61"/>
      <c r="C40" s="61"/>
      <c r="D40" s="33">
        <f>D37+D38</f>
        <v>-11765.534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30:C30"/>
    <mergeCell ref="A31:D31"/>
    <mergeCell ref="A32:C32"/>
    <mergeCell ref="A33:C33"/>
    <mergeCell ref="A36:D36"/>
    <mergeCell ref="A37:C37"/>
    <mergeCell ref="A23:C23"/>
    <mergeCell ref="A24:C24"/>
    <mergeCell ref="A27:C27"/>
    <mergeCell ref="A28:C28"/>
    <mergeCell ref="A29:C29"/>
    <mergeCell ref="A25:C25"/>
    <mergeCell ref="A26:C26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99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197279.56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197279.56-114501.6</f>
        <v>82777.95999999999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114501.6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239785.45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239785.45-138914.28</f>
        <v>100871.17000000001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138914.28</v>
      </c>
    </row>
    <row r="16" spans="1:4" ht="12.75">
      <c r="A16" s="61" t="s">
        <v>10</v>
      </c>
      <c r="B16" s="61"/>
      <c r="C16" s="61"/>
      <c r="D16" s="33">
        <f>D10/D3*100</f>
        <v>121.54601824943244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 customHeight="1">
      <c r="A19" s="44" t="s">
        <v>11</v>
      </c>
      <c r="B19" s="54"/>
      <c r="C19" s="55"/>
      <c r="D19" s="91">
        <f>D30+D33</f>
        <v>258653.48760000002</v>
      </c>
    </row>
    <row r="20" spans="1:4" ht="12.75">
      <c r="A20" s="56"/>
      <c r="B20" s="57"/>
      <c r="C20" s="58"/>
      <c r="D20" s="91"/>
    </row>
    <row r="21" spans="1:4" ht="12.75" customHeight="1">
      <c r="A21" s="59" t="s">
        <v>6</v>
      </c>
      <c r="B21" s="59"/>
      <c r="C21" s="59"/>
      <c r="D21" s="59"/>
    </row>
    <row r="22" spans="1:4" s="8" customFormat="1" ht="12.75" customHeight="1">
      <c r="A22" s="62" t="s">
        <v>27</v>
      </c>
      <c r="B22" s="63"/>
      <c r="C22" s="64"/>
      <c r="D22" s="37">
        <v>20822.550000000003</v>
      </c>
    </row>
    <row r="23" spans="1:4" s="8" customFormat="1" ht="12.75" customHeight="1">
      <c r="A23" s="62" t="s">
        <v>29</v>
      </c>
      <c r="B23" s="63"/>
      <c r="C23" s="64"/>
      <c r="D23" s="37">
        <v>11327.467200000001</v>
      </c>
    </row>
    <row r="24" spans="1:4" s="8" customFormat="1" ht="23.25" customHeight="1">
      <c r="A24" s="62" t="s">
        <v>12</v>
      </c>
      <c r="B24" s="63"/>
      <c r="C24" s="64"/>
      <c r="D24" s="37">
        <v>9161.922000000002</v>
      </c>
    </row>
    <row r="25" spans="1:4" ht="24" customHeight="1">
      <c r="A25" s="62" t="s">
        <v>48</v>
      </c>
      <c r="B25" s="63"/>
      <c r="C25" s="64"/>
      <c r="D25" s="37">
        <v>17824.1028</v>
      </c>
    </row>
    <row r="26" spans="1:4" ht="23.25" customHeight="1">
      <c r="A26" s="62" t="s">
        <v>50</v>
      </c>
      <c r="B26" s="63"/>
      <c r="C26" s="64"/>
      <c r="D26" s="37">
        <v>499.7412</v>
      </c>
    </row>
    <row r="27" spans="1:4" ht="25.5" customHeight="1">
      <c r="A27" s="62" t="s">
        <v>21</v>
      </c>
      <c r="B27" s="63"/>
      <c r="C27" s="64"/>
      <c r="D27" s="37">
        <v>5830.313999999999</v>
      </c>
    </row>
    <row r="28" spans="1:4" ht="12.75" customHeight="1">
      <c r="A28" s="62" t="s">
        <v>28</v>
      </c>
      <c r="B28" s="63"/>
      <c r="C28" s="64"/>
      <c r="D28" s="37">
        <v>19989.648</v>
      </c>
    </row>
    <row r="29" spans="1:4" ht="12.75" customHeight="1">
      <c r="A29" s="62" t="s">
        <v>23</v>
      </c>
      <c r="B29" s="63"/>
      <c r="C29" s="64"/>
      <c r="D29" s="37">
        <v>80125.17240000001</v>
      </c>
    </row>
    <row r="30" spans="1:4" ht="12.75" customHeight="1">
      <c r="A30" s="85" t="s">
        <v>13</v>
      </c>
      <c r="B30" s="86"/>
      <c r="C30" s="87"/>
      <c r="D30" s="9">
        <f>SUM(D22:D29)</f>
        <v>165580.91760000002</v>
      </c>
    </row>
    <row r="31" spans="1:4" ht="12.75" customHeight="1">
      <c r="A31" s="59" t="s">
        <v>8</v>
      </c>
      <c r="B31" s="59"/>
      <c r="C31" s="59"/>
      <c r="D31" s="59"/>
    </row>
    <row r="32" spans="1:4" ht="44.25" customHeight="1">
      <c r="A32" s="60" t="s">
        <v>26</v>
      </c>
      <c r="B32" s="60"/>
      <c r="C32" s="60"/>
      <c r="D32" s="2">
        <v>93072.57</v>
      </c>
    </row>
    <row r="33" spans="1:4" ht="43.5" customHeight="1">
      <c r="A33" s="61" t="s">
        <v>14</v>
      </c>
      <c r="B33" s="61"/>
      <c r="C33" s="61"/>
      <c r="D33" s="6">
        <f>SUM(D32:D32)</f>
        <v>93072.57</v>
      </c>
    </row>
    <row r="34" spans="1:4" ht="12.75" customHeight="1">
      <c r="A34" s="10"/>
      <c r="B34" s="10"/>
      <c r="C34" s="10"/>
      <c r="D34" s="11"/>
    </row>
    <row r="35" spans="1:4" ht="12.75" customHeight="1">
      <c r="A35" s="12"/>
      <c r="B35" s="13"/>
      <c r="C35" s="12"/>
      <c r="D35" s="14"/>
    </row>
    <row r="36" spans="1:4" ht="12.75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-64709.7476</v>
      </c>
    </row>
    <row r="38" spans="1:4" ht="13.5" customHeight="1">
      <c r="A38" s="71" t="s">
        <v>53</v>
      </c>
      <c r="B38" s="72"/>
      <c r="C38" s="73"/>
      <c r="D38" s="15">
        <f>D15-D33</f>
        <v>45841.70999999999</v>
      </c>
    </row>
    <row r="39" spans="1:4" ht="12.75" customHeight="1">
      <c r="A39" s="71" t="s">
        <v>54</v>
      </c>
      <c r="B39" s="74"/>
      <c r="C39" s="75"/>
      <c r="D39" s="3">
        <v>91249.03</v>
      </c>
    </row>
    <row r="40" spans="1:4" ht="12.75" customHeight="1">
      <c r="A40" s="61" t="s">
        <v>25</v>
      </c>
      <c r="B40" s="61"/>
      <c r="C40" s="61"/>
      <c r="D40" s="6">
        <f>D37+D38</f>
        <v>-18868.03760000001</v>
      </c>
    </row>
    <row r="41" spans="1:4" s="16" customFormat="1" ht="18" customHeight="1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8"/>
      <c r="B43" s="17"/>
      <c r="C43" s="17"/>
      <c r="D43" s="18"/>
    </row>
    <row r="44" spans="1:4" ht="12.75">
      <c r="A44" s="19"/>
      <c r="B44" s="19"/>
      <c r="C44" s="19"/>
      <c r="D44" s="20"/>
    </row>
    <row r="45" spans="2:4" ht="12.75">
      <c r="B45" s="17"/>
      <c r="C45" s="17"/>
      <c r="D45" s="21"/>
    </row>
    <row r="46" spans="1:4" ht="12.75">
      <c r="A46" s="17"/>
      <c r="D46" s="22"/>
    </row>
    <row r="47" ht="12.75">
      <c r="D47" s="22"/>
    </row>
    <row r="48" ht="12.75">
      <c r="D48"/>
    </row>
    <row r="49" spans="2:4" ht="12.75">
      <c r="B49" s="16"/>
      <c r="C49" s="16"/>
      <c r="D49"/>
    </row>
    <row r="50" ht="12.75">
      <c r="D50"/>
    </row>
    <row r="51" spans="1:4" ht="12.75">
      <c r="A51" s="23"/>
      <c r="D51"/>
    </row>
    <row r="52" ht="12.75">
      <c r="D52"/>
    </row>
    <row r="53" ht="12.75">
      <c r="D53"/>
    </row>
    <row r="54" spans="1:4" ht="14.25" customHeight="1">
      <c r="A54" s="24"/>
      <c r="B54" s="24"/>
      <c r="C54" s="24"/>
      <c r="D54" s="25"/>
    </row>
    <row r="55" spans="1:8" ht="12.75">
      <c r="A55" s="66"/>
      <c r="B55" s="67"/>
      <c r="C55" s="67"/>
      <c r="D55" s="67"/>
      <c r="E55" s="67"/>
      <c r="F55" s="67"/>
      <c r="G55" s="67"/>
      <c r="H55" s="67"/>
    </row>
    <row r="56" ht="12.75">
      <c r="D56"/>
    </row>
    <row r="57" ht="12.75">
      <c r="D57"/>
    </row>
    <row r="58" ht="12.75">
      <c r="D58"/>
    </row>
    <row r="59" spans="1:4" ht="12.75">
      <c r="A59" s="27"/>
      <c r="B59" s="27"/>
      <c r="C59" s="27"/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spans="1:8" ht="12.75">
      <c r="A69" s="67"/>
      <c r="B69" s="67"/>
      <c r="C69" s="67"/>
      <c r="D69" s="67"/>
      <c r="E69" s="67"/>
      <c r="F69" s="67"/>
      <c r="G69" s="67"/>
      <c r="H69" s="67"/>
    </row>
    <row r="70" spans="1:8" ht="12.75">
      <c r="A70" s="26"/>
      <c r="B70" s="26"/>
      <c r="C70" s="26"/>
      <c r="D70" s="26"/>
      <c r="E70" s="26"/>
      <c r="F70" s="26"/>
      <c r="G70" s="26"/>
      <c r="H70" s="26"/>
    </row>
  </sheetData>
  <sheetProtection/>
  <mergeCells count="36">
    <mergeCell ref="A6:C6"/>
    <mergeCell ref="A7:D7"/>
    <mergeCell ref="A8:C8"/>
    <mergeCell ref="A10:C11"/>
    <mergeCell ref="D10:D11"/>
    <mergeCell ref="A1:D1"/>
    <mergeCell ref="A3:C4"/>
    <mergeCell ref="D3:D4"/>
    <mergeCell ref="A5:D5"/>
    <mergeCell ref="D19:D20"/>
    <mergeCell ref="A21:D21"/>
    <mergeCell ref="A12:D12"/>
    <mergeCell ref="A13:C13"/>
    <mergeCell ref="A14:D14"/>
    <mergeCell ref="A15:C15"/>
    <mergeCell ref="A22:C22"/>
    <mergeCell ref="A23:C23"/>
    <mergeCell ref="A24:C24"/>
    <mergeCell ref="A16:C16"/>
    <mergeCell ref="A19:C20"/>
    <mergeCell ref="A28:C28"/>
    <mergeCell ref="A25:C25"/>
    <mergeCell ref="A30:C30"/>
    <mergeCell ref="A31:D31"/>
    <mergeCell ref="A32:C32"/>
    <mergeCell ref="A26:C26"/>
    <mergeCell ref="A27:C27"/>
    <mergeCell ref="A29:C29"/>
    <mergeCell ref="A39:C39"/>
    <mergeCell ref="A40:C40"/>
    <mergeCell ref="A55:H55"/>
    <mergeCell ref="A69:H69"/>
    <mergeCell ref="A33:C33"/>
    <mergeCell ref="A36:D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28">
      <selection activeCell="D34" sqref="D34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98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218777.79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v>107513.46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111264.33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215094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v>107814.94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107279.06</v>
      </c>
    </row>
    <row r="16" spans="1:4" ht="12.75">
      <c r="A16" s="61" t="s">
        <v>10</v>
      </c>
      <c r="B16" s="61"/>
      <c r="C16" s="61"/>
      <c r="D16" s="6">
        <f>D10/D3*100</f>
        <v>98.31619562479354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 customHeight="1">
      <c r="A19" s="44" t="s">
        <v>11</v>
      </c>
      <c r="B19" s="54"/>
      <c r="C19" s="55"/>
      <c r="D19" s="91">
        <f>D31+D34</f>
        <v>192274.1</v>
      </c>
    </row>
    <row r="20" spans="1:4" ht="12.75">
      <c r="A20" s="56"/>
      <c r="B20" s="57"/>
      <c r="C20" s="58"/>
      <c r="D20" s="91"/>
    </row>
    <row r="21" spans="1:4" ht="12.75" customHeight="1">
      <c r="A21" s="59" t="s">
        <v>6</v>
      </c>
      <c r="B21" s="59"/>
      <c r="C21" s="59"/>
      <c r="D21" s="59"/>
    </row>
    <row r="22" spans="1:4" s="8" customFormat="1" ht="12.75" customHeight="1">
      <c r="A22" s="62" t="s">
        <v>19</v>
      </c>
      <c r="B22" s="63"/>
      <c r="C22" s="64"/>
      <c r="D22" s="2">
        <v>25920.96</v>
      </c>
    </row>
    <row r="23" spans="1:4" s="8" customFormat="1" ht="12.75" customHeight="1">
      <c r="A23" s="62" t="s">
        <v>12</v>
      </c>
      <c r="B23" s="63"/>
      <c r="C23" s="64"/>
      <c r="D23" s="2">
        <v>14214.72</v>
      </c>
    </row>
    <row r="24" spans="1:4" s="8" customFormat="1" ht="12.75" customHeight="1">
      <c r="A24" s="62" t="s">
        <v>50</v>
      </c>
      <c r="B24" s="63"/>
      <c r="C24" s="64"/>
      <c r="D24" s="2">
        <v>13044.1</v>
      </c>
    </row>
    <row r="25" spans="1:4" s="8" customFormat="1" ht="23.25" customHeight="1">
      <c r="A25" s="62" t="s">
        <v>21</v>
      </c>
      <c r="B25" s="63"/>
      <c r="C25" s="64"/>
      <c r="D25" s="2">
        <v>501.7</v>
      </c>
    </row>
    <row r="26" spans="1:4" ht="24" customHeight="1">
      <c r="A26" s="62" t="s">
        <v>31</v>
      </c>
      <c r="B26" s="63"/>
      <c r="C26" s="64"/>
      <c r="D26" s="2">
        <v>32743.55</v>
      </c>
    </row>
    <row r="27" spans="1:4" ht="23.25" customHeight="1">
      <c r="A27" s="62" t="s">
        <v>20</v>
      </c>
      <c r="B27" s="63"/>
      <c r="C27" s="64"/>
      <c r="D27" s="2">
        <v>3648</v>
      </c>
    </row>
    <row r="28" spans="1:4" ht="23.25" customHeight="1">
      <c r="A28" s="62" t="s">
        <v>100</v>
      </c>
      <c r="B28" s="63"/>
      <c r="C28" s="64"/>
      <c r="D28" s="2">
        <v>27593.28</v>
      </c>
    </row>
    <row r="29" spans="1:4" ht="25.5" customHeight="1">
      <c r="A29" s="65" t="s">
        <v>22</v>
      </c>
      <c r="B29" s="65"/>
      <c r="C29" s="65"/>
      <c r="D29" s="2">
        <v>12275.78</v>
      </c>
    </row>
    <row r="30" spans="1:4" ht="12.75" customHeight="1">
      <c r="A30" s="62" t="s">
        <v>23</v>
      </c>
      <c r="B30" s="63"/>
      <c r="C30" s="64"/>
      <c r="D30" s="2">
        <v>21640.76</v>
      </c>
    </row>
    <row r="31" spans="1:4" ht="12.75" customHeight="1">
      <c r="A31" s="61" t="s">
        <v>13</v>
      </c>
      <c r="B31" s="61"/>
      <c r="C31" s="61"/>
      <c r="D31" s="9">
        <f>SUM(D22:D30)</f>
        <v>151582.85</v>
      </c>
    </row>
    <row r="32" spans="1:4" ht="12.75" customHeight="1">
      <c r="A32" s="59" t="s">
        <v>8</v>
      </c>
      <c r="B32" s="59"/>
      <c r="C32" s="59"/>
      <c r="D32" s="59"/>
    </row>
    <row r="33" spans="1:4" ht="44.25" customHeight="1">
      <c r="A33" s="60" t="s">
        <v>26</v>
      </c>
      <c r="B33" s="60"/>
      <c r="C33" s="60"/>
      <c r="D33" s="2">
        <v>40691.25</v>
      </c>
    </row>
    <row r="34" spans="1:4" ht="43.5" customHeight="1">
      <c r="A34" s="61" t="s">
        <v>14</v>
      </c>
      <c r="B34" s="61"/>
      <c r="C34" s="61"/>
      <c r="D34" s="6">
        <f>SUM(D33:D33)</f>
        <v>40691.25</v>
      </c>
    </row>
    <row r="35" spans="1:4" ht="12.75" customHeight="1">
      <c r="A35" s="10"/>
      <c r="B35" s="10"/>
      <c r="C35" s="10"/>
      <c r="D35" s="11"/>
    </row>
    <row r="36" spans="1:4" ht="12.75" customHeight="1">
      <c r="A36" s="12"/>
      <c r="B36" s="13"/>
      <c r="C36" s="12"/>
      <c r="D36" s="14"/>
    </row>
    <row r="37" spans="1:4" ht="12.75">
      <c r="A37" s="68" t="s">
        <v>15</v>
      </c>
      <c r="B37" s="69"/>
      <c r="C37" s="69"/>
      <c r="D37" s="70"/>
    </row>
    <row r="38" spans="1:4" ht="12.75" customHeight="1">
      <c r="A38" s="71" t="s">
        <v>52</v>
      </c>
      <c r="B38" s="72"/>
      <c r="C38" s="73"/>
      <c r="D38" s="3">
        <f>D13-D31</f>
        <v>-43767.91</v>
      </c>
    </row>
    <row r="39" spans="1:4" ht="13.5" customHeight="1">
      <c r="A39" s="71" t="s">
        <v>53</v>
      </c>
      <c r="B39" s="72"/>
      <c r="C39" s="73"/>
      <c r="D39" s="15">
        <f>D15-D34</f>
        <v>66587.81</v>
      </c>
    </row>
    <row r="40" spans="1:4" ht="12.75" customHeight="1">
      <c r="A40" s="71" t="s">
        <v>54</v>
      </c>
      <c r="B40" s="74"/>
      <c r="C40" s="75"/>
      <c r="D40" s="3">
        <v>96086.06</v>
      </c>
    </row>
    <row r="41" spans="1:4" ht="12.75" customHeight="1">
      <c r="A41" s="61" t="s">
        <v>25</v>
      </c>
      <c r="B41" s="61"/>
      <c r="C41" s="61"/>
      <c r="D41" s="6">
        <f>D38+D39</f>
        <v>22819.899999999994</v>
      </c>
    </row>
    <row r="42" spans="1:4" s="16" customFormat="1" ht="18" customHeight="1">
      <c r="A42" s="4"/>
      <c r="B42" s="4"/>
      <c r="C42" s="4"/>
      <c r="D42" s="5"/>
    </row>
    <row r="43" spans="1:4" ht="12.75">
      <c r="A43" s="8" t="s">
        <v>17</v>
      </c>
      <c r="B43" s="17"/>
      <c r="C43" s="17"/>
      <c r="D43" s="18" t="s">
        <v>18</v>
      </c>
    </row>
    <row r="44" spans="1:4" ht="12.75">
      <c r="A44" s="8"/>
      <c r="B44" s="17"/>
      <c r="C44" s="17"/>
      <c r="D44" s="18"/>
    </row>
    <row r="45" spans="1:4" ht="12.75">
      <c r="A45" s="19"/>
      <c r="B45" s="19"/>
      <c r="C45" s="19"/>
      <c r="D45" s="20"/>
    </row>
    <row r="46" spans="2:4" ht="12.75">
      <c r="B46" s="17"/>
      <c r="C46" s="17"/>
      <c r="D46" s="21"/>
    </row>
    <row r="47" spans="1:4" ht="12.75">
      <c r="A47" s="17"/>
      <c r="D47" s="22"/>
    </row>
    <row r="48" ht="12.75">
      <c r="D48" s="22"/>
    </row>
    <row r="49" ht="12.75">
      <c r="D49"/>
    </row>
    <row r="50" spans="2:4" ht="12.75">
      <c r="B50" s="16"/>
      <c r="C50" s="16"/>
      <c r="D50"/>
    </row>
    <row r="51" ht="12.75">
      <c r="D51"/>
    </row>
    <row r="52" spans="1:4" ht="12.75">
      <c r="A52" s="23"/>
      <c r="D52"/>
    </row>
    <row r="53" ht="12.75">
      <c r="D53"/>
    </row>
    <row r="54" ht="12.75">
      <c r="D54"/>
    </row>
    <row r="55" spans="1:4" ht="14.25" customHeight="1">
      <c r="A55" s="24"/>
      <c r="B55" s="24"/>
      <c r="C55" s="24"/>
      <c r="D55" s="25"/>
    </row>
    <row r="56" spans="1:8" ht="12.75">
      <c r="A56" s="66"/>
      <c r="B56" s="67"/>
      <c r="C56" s="67"/>
      <c r="D56" s="67"/>
      <c r="E56" s="67"/>
      <c r="F56" s="67"/>
      <c r="G56" s="67"/>
      <c r="H56" s="67"/>
    </row>
    <row r="57" ht="12.75">
      <c r="D57"/>
    </row>
    <row r="58" ht="12.75">
      <c r="D58"/>
    </row>
    <row r="59" ht="12.75">
      <c r="D59"/>
    </row>
    <row r="60" spans="1:4" ht="12.75">
      <c r="A60" s="27"/>
      <c r="B60" s="27"/>
      <c r="C60" s="27"/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spans="1:8" ht="12.75">
      <c r="A70" s="67"/>
      <c r="B70" s="67"/>
      <c r="C70" s="67"/>
      <c r="D70" s="67"/>
      <c r="E70" s="67"/>
      <c r="F70" s="67"/>
      <c r="G70" s="67"/>
      <c r="H70" s="67"/>
    </row>
    <row r="71" spans="1:8" ht="12.75">
      <c r="A71" s="26"/>
      <c r="B71" s="26"/>
      <c r="C71" s="26"/>
      <c r="D71" s="26"/>
      <c r="E71" s="26"/>
      <c r="F71" s="26"/>
      <c r="G71" s="26"/>
      <c r="H71" s="26"/>
    </row>
  </sheetData>
  <sheetProtection/>
  <mergeCells count="37">
    <mergeCell ref="A6:C6"/>
    <mergeCell ref="A7:D7"/>
    <mergeCell ref="A8:C8"/>
    <mergeCell ref="A10:C11"/>
    <mergeCell ref="D10:D11"/>
    <mergeCell ref="A1:D1"/>
    <mergeCell ref="A3:C4"/>
    <mergeCell ref="D3:D4"/>
    <mergeCell ref="A5:D5"/>
    <mergeCell ref="D19:D20"/>
    <mergeCell ref="A21:D21"/>
    <mergeCell ref="A12:D12"/>
    <mergeCell ref="A13:C13"/>
    <mergeCell ref="A14:D14"/>
    <mergeCell ref="A15:C15"/>
    <mergeCell ref="A22:C22"/>
    <mergeCell ref="A23:C23"/>
    <mergeCell ref="A25:C25"/>
    <mergeCell ref="A16:C16"/>
    <mergeCell ref="A19:C20"/>
    <mergeCell ref="A30:C30"/>
    <mergeCell ref="A24:C24"/>
    <mergeCell ref="A31:C31"/>
    <mergeCell ref="A32:D32"/>
    <mergeCell ref="A33:C33"/>
    <mergeCell ref="A26:C26"/>
    <mergeCell ref="A27:C27"/>
    <mergeCell ref="A29:C29"/>
    <mergeCell ref="A28:C28"/>
    <mergeCell ref="A40:C40"/>
    <mergeCell ref="A41:C41"/>
    <mergeCell ref="A56:H56"/>
    <mergeCell ref="A70:H70"/>
    <mergeCell ref="A34:C34"/>
    <mergeCell ref="A37:D37"/>
    <mergeCell ref="A38:C38"/>
    <mergeCell ref="A39:C3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182691.6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182691.6-103220.52</f>
        <v>79471.08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103220.52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144514.65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144514.65-81070.33</f>
        <v>63444.31999999999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81070.33</v>
      </c>
    </row>
    <row r="16" spans="1:4" ht="12.75">
      <c r="A16" s="61" t="s">
        <v>10</v>
      </c>
      <c r="B16" s="61"/>
      <c r="C16" s="61"/>
      <c r="D16" s="6">
        <f>D10/D3*100</f>
        <v>79.10306220975677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131831.19199999998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10577</v>
      </c>
    </row>
    <row r="23" spans="1:4" s="8" customFormat="1" ht="12.75" customHeight="1">
      <c r="A23" s="62" t="s">
        <v>29</v>
      </c>
      <c r="B23" s="63"/>
      <c r="C23" s="64"/>
      <c r="D23" s="30">
        <v>10193.888</v>
      </c>
    </row>
    <row r="24" spans="1:4" s="8" customFormat="1" ht="16.5" customHeight="1">
      <c r="A24" s="62" t="s">
        <v>12</v>
      </c>
      <c r="B24" s="63"/>
      <c r="C24" s="64"/>
      <c r="D24" s="29">
        <v>10053.88</v>
      </c>
    </row>
    <row r="25" spans="1:4" s="8" customFormat="1" ht="23.25" customHeight="1">
      <c r="A25" s="62" t="s">
        <v>48</v>
      </c>
      <c r="B25" s="63"/>
      <c r="C25" s="64"/>
      <c r="D25" s="31">
        <v>12613.912</v>
      </c>
    </row>
    <row r="26" spans="1:4" ht="24" customHeight="1">
      <c r="A26" s="62" t="s">
        <v>50</v>
      </c>
      <c r="B26" s="63"/>
      <c r="C26" s="64"/>
      <c r="D26" s="31">
        <v>5761.5599999999995</v>
      </c>
    </row>
    <row r="27" spans="1:4" ht="25.5" customHeight="1">
      <c r="A27" s="62" t="s">
        <v>21</v>
      </c>
      <c r="B27" s="63"/>
      <c r="C27" s="64"/>
      <c r="D27" s="30">
        <v>493.84799999999996</v>
      </c>
    </row>
    <row r="28" spans="1:4" ht="25.5" customHeight="1">
      <c r="A28" s="62" t="s">
        <v>28</v>
      </c>
      <c r="B28" s="63"/>
      <c r="C28" s="64"/>
      <c r="D28" s="30">
        <v>19753.92</v>
      </c>
    </row>
    <row r="29" spans="1:4" ht="25.5" customHeight="1">
      <c r="A29" s="62" t="s">
        <v>23</v>
      </c>
      <c r="B29" s="63"/>
      <c r="C29" s="64"/>
      <c r="D29" s="30">
        <v>8066.184</v>
      </c>
    </row>
    <row r="30" spans="1:4" ht="12.75" customHeight="1">
      <c r="A30" s="85" t="s">
        <v>13</v>
      </c>
      <c r="B30" s="86"/>
      <c r="C30" s="87"/>
      <c r="D30" s="32">
        <f>SUM(D22:D29)</f>
        <v>77514.19199999998</v>
      </c>
    </row>
    <row r="31" spans="1:4" ht="12.75" customHeight="1">
      <c r="A31" s="76" t="s">
        <v>8</v>
      </c>
      <c r="B31" s="77"/>
      <c r="C31" s="77"/>
      <c r="D31" s="78"/>
    </row>
    <row r="32" spans="1:4" ht="43.5" customHeight="1">
      <c r="A32" s="88" t="s">
        <v>32</v>
      </c>
      <c r="B32" s="89"/>
      <c r="C32" s="90"/>
      <c r="D32" s="2">
        <v>54317</v>
      </c>
    </row>
    <row r="33" spans="1:4" ht="12.75" customHeight="1">
      <c r="A33" s="85" t="s">
        <v>14</v>
      </c>
      <c r="B33" s="86"/>
      <c r="C33" s="87"/>
      <c r="D33" s="33">
        <f>SUM(D32:D32)</f>
        <v>54317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-14069.871999999988</v>
      </c>
    </row>
    <row r="38" spans="1:4" ht="12.75" customHeight="1">
      <c r="A38" s="71" t="s">
        <v>53</v>
      </c>
      <c r="B38" s="72"/>
      <c r="C38" s="73"/>
      <c r="D38" s="35">
        <f>D15-D33</f>
        <v>26753.33</v>
      </c>
    </row>
    <row r="39" spans="1:4" s="16" customFormat="1" ht="24.75" customHeight="1">
      <c r="A39" s="71" t="s">
        <v>54</v>
      </c>
      <c r="B39" s="74"/>
      <c r="C39" s="75"/>
      <c r="D39" s="34">
        <v>104512.19</v>
      </c>
    </row>
    <row r="40" spans="1:4" ht="12.75">
      <c r="A40" s="61" t="s">
        <v>25</v>
      </c>
      <c r="B40" s="61"/>
      <c r="C40" s="61"/>
      <c r="D40" s="33">
        <f>D37+D38</f>
        <v>12683.458000000013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30:C30"/>
    <mergeCell ref="A31:D31"/>
    <mergeCell ref="A32:C32"/>
    <mergeCell ref="A33:C33"/>
    <mergeCell ref="A36:D36"/>
    <mergeCell ref="A37:C37"/>
    <mergeCell ref="A23:C23"/>
    <mergeCell ref="A24:C24"/>
    <mergeCell ref="A25:C25"/>
    <mergeCell ref="A26:C26"/>
    <mergeCell ref="A27:C27"/>
    <mergeCell ref="A28:C28"/>
    <mergeCell ref="A29:C29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80671.73999999999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82031.34-1359.6-44610.12</f>
        <v>36061.61999999999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44610.12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78948.15999999999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79200.73-252.57-43696.33</f>
        <v>35251.82999999999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43696.33</v>
      </c>
    </row>
    <row r="16" spans="1:4" ht="12.75">
      <c r="A16" s="61" t="s">
        <v>10</v>
      </c>
      <c r="B16" s="61"/>
      <c r="C16" s="61"/>
      <c r="D16" s="6">
        <f>D10/D3*100</f>
        <v>97.86346495067542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80267.332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16820.5</v>
      </c>
    </row>
    <row r="23" spans="1:4" s="8" customFormat="1" ht="12.75" customHeight="1">
      <c r="A23" s="62" t="s">
        <v>29</v>
      </c>
      <c r="B23" s="63"/>
      <c r="C23" s="64"/>
      <c r="D23" s="30">
        <v>8710.352</v>
      </c>
    </row>
    <row r="24" spans="1:4" s="8" customFormat="1" ht="16.5" customHeight="1">
      <c r="A24" s="62" t="s">
        <v>12</v>
      </c>
      <c r="B24" s="63"/>
      <c r="C24" s="64"/>
      <c r="D24" s="29">
        <v>6001.02</v>
      </c>
    </row>
    <row r="25" spans="1:4" s="8" customFormat="1" ht="23.25" customHeight="1">
      <c r="A25" s="62" t="s">
        <v>48</v>
      </c>
      <c r="B25" s="63"/>
      <c r="C25" s="64"/>
      <c r="D25" s="31">
        <v>10838.348</v>
      </c>
    </row>
    <row r="26" spans="1:4" ht="24" customHeight="1">
      <c r="A26" s="62" t="s">
        <v>50</v>
      </c>
      <c r="B26" s="63"/>
      <c r="C26" s="64"/>
      <c r="D26" s="31">
        <v>163.692</v>
      </c>
    </row>
    <row r="27" spans="1:4" ht="25.5" customHeight="1">
      <c r="A27" s="62" t="s">
        <v>21</v>
      </c>
      <c r="B27" s="63"/>
      <c r="C27" s="64"/>
      <c r="D27" s="30">
        <v>1909.7399999999998</v>
      </c>
    </row>
    <row r="28" spans="1:4" ht="12.75" customHeight="1">
      <c r="A28" s="62" t="s">
        <v>28</v>
      </c>
      <c r="B28" s="63"/>
      <c r="C28" s="64"/>
      <c r="D28" s="30">
        <v>6547.68</v>
      </c>
    </row>
    <row r="29" spans="1:4" ht="12.75" customHeight="1">
      <c r="A29" s="62" t="s">
        <v>23</v>
      </c>
      <c r="B29" s="63"/>
      <c r="C29" s="64"/>
      <c r="D29" s="30">
        <v>26245.284</v>
      </c>
    </row>
    <row r="30" spans="1:4" ht="12.75">
      <c r="A30" s="61" t="s">
        <v>13</v>
      </c>
      <c r="B30" s="61"/>
      <c r="C30" s="61"/>
      <c r="D30" s="32">
        <f>SUM(D22:D28)</f>
        <v>50991.332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26</v>
      </c>
      <c r="B32" s="60"/>
      <c r="C32" s="60"/>
      <c r="D32" s="2">
        <v>29276</v>
      </c>
    </row>
    <row r="33" spans="1:4" ht="12.75">
      <c r="A33" s="61" t="s">
        <v>14</v>
      </c>
      <c r="B33" s="61"/>
      <c r="C33" s="61"/>
      <c r="D33" s="33">
        <f>SUM(D32:D32)</f>
        <v>29276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-15739.502000000015</v>
      </c>
    </row>
    <row r="38" spans="1:4" ht="12.75" customHeight="1">
      <c r="A38" s="71" t="s">
        <v>53</v>
      </c>
      <c r="B38" s="72"/>
      <c r="C38" s="73"/>
      <c r="D38" s="35">
        <f>D15-D33</f>
        <v>14420.330000000002</v>
      </c>
    </row>
    <row r="39" spans="1:4" s="16" customFormat="1" ht="24.75" customHeight="1">
      <c r="A39" s="71" t="s">
        <v>54</v>
      </c>
      <c r="B39" s="74"/>
      <c r="C39" s="75"/>
      <c r="D39" s="34">
        <v>35140.27</v>
      </c>
    </row>
    <row r="40" spans="1:4" ht="12.75">
      <c r="A40" s="61" t="s">
        <v>25</v>
      </c>
      <c r="B40" s="61"/>
      <c r="C40" s="61"/>
      <c r="D40" s="33">
        <f>D37+D38</f>
        <v>-1319.1720000000132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30:C30"/>
    <mergeCell ref="A31:D31"/>
    <mergeCell ref="A32:C32"/>
    <mergeCell ref="A33:C33"/>
    <mergeCell ref="A36:D36"/>
    <mergeCell ref="A37:C37"/>
    <mergeCell ref="A23:C23"/>
    <mergeCell ref="A24:C24"/>
    <mergeCell ref="A25:C25"/>
    <mergeCell ref="A26:C26"/>
    <mergeCell ref="A27:C27"/>
    <mergeCell ref="A28:C28"/>
    <mergeCell ref="A29:C29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195083.88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195083.88-108653.76</f>
        <v>86430.12000000001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108653.76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209752.75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209752.75-116184.47</f>
        <v>93568.28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116184.47</v>
      </c>
    </row>
    <row r="16" spans="1:4" ht="12.75">
      <c r="A16" s="61" t="s">
        <v>10</v>
      </c>
      <c r="B16" s="61"/>
      <c r="C16" s="61"/>
      <c r="D16" s="6">
        <f>D10/D3*100</f>
        <v>107.51926299599945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160922.336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18478.5</v>
      </c>
    </row>
    <row r="23" spans="1:4" s="8" customFormat="1" ht="12.75" customHeight="1">
      <c r="A23" s="62" t="s">
        <v>29</v>
      </c>
      <c r="B23" s="63"/>
      <c r="C23" s="64"/>
      <c r="D23" s="37">
        <v>10052.304000000002</v>
      </c>
    </row>
    <row r="24" spans="1:4" s="8" customFormat="1" ht="16.5" customHeight="1">
      <c r="A24" s="62" t="s">
        <v>12</v>
      </c>
      <c r="B24" s="63"/>
      <c r="C24" s="64"/>
      <c r="D24" s="37">
        <v>8130.540000000001</v>
      </c>
    </row>
    <row r="25" spans="1:4" s="8" customFormat="1" ht="23.25" customHeight="1">
      <c r="A25" s="62" t="s">
        <v>48</v>
      </c>
      <c r="B25" s="63"/>
      <c r="C25" s="64"/>
      <c r="D25" s="37">
        <v>15817.596000000003</v>
      </c>
    </row>
    <row r="26" spans="1:4" ht="24" customHeight="1">
      <c r="A26" s="62" t="s">
        <v>50</v>
      </c>
      <c r="B26" s="63"/>
      <c r="C26" s="64"/>
      <c r="D26" s="37">
        <v>5173.9800000000005</v>
      </c>
    </row>
    <row r="27" spans="1:4" ht="25.5" customHeight="1">
      <c r="A27" s="62" t="s">
        <v>21</v>
      </c>
      <c r="B27" s="63"/>
      <c r="C27" s="64"/>
      <c r="D27" s="37">
        <v>443.48400000000004</v>
      </c>
    </row>
    <row r="28" spans="1:4" ht="12.75" customHeight="1">
      <c r="A28" s="62" t="s">
        <v>28</v>
      </c>
      <c r="B28" s="63"/>
      <c r="C28" s="64"/>
      <c r="D28" s="37">
        <v>17739.36</v>
      </c>
    </row>
    <row r="29" spans="1:4" ht="12.75" customHeight="1">
      <c r="A29" s="62" t="s">
        <v>23</v>
      </c>
      <c r="B29" s="63"/>
      <c r="C29" s="64"/>
      <c r="D29" s="37">
        <v>7243.572000000001</v>
      </c>
    </row>
    <row r="30" spans="1:4" ht="12.75">
      <c r="A30" s="61" t="s">
        <v>13</v>
      </c>
      <c r="B30" s="61"/>
      <c r="C30" s="61"/>
      <c r="D30" s="32">
        <f>SUM(D22:D29)</f>
        <v>83079.33600000001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77843</v>
      </c>
    </row>
    <row r="33" spans="1:4" ht="12.75">
      <c r="A33" s="61" t="s">
        <v>14</v>
      </c>
      <c r="B33" s="61"/>
      <c r="C33" s="61"/>
      <c r="D33" s="33">
        <f>SUM(D32:D32)</f>
        <v>77843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10488.943999999989</v>
      </c>
    </row>
    <row r="38" spans="1:4" ht="12.75" customHeight="1">
      <c r="A38" s="71" t="s">
        <v>53</v>
      </c>
      <c r="B38" s="72"/>
      <c r="C38" s="73"/>
      <c r="D38" s="35">
        <f>D15-D33</f>
        <v>38341.47</v>
      </c>
    </row>
    <row r="39" spans="1:4" s="16" customFormat="1" ht="24.75" customHeight="1">
      <c r="A39" s="71" t="s">
        <v>54</v>
      </c>
      <c r="B39" s="74"/>
      <c r="C39" s="75"/>
      <c r="D39" s="34">
        <v>64955.01</v>
      </c>
    </row>
    <row r="40" spans="1:4" ht="12.75">
      <c r="A40" s="61" t="s">
        <v>25</v>
      </c>
      <c r="B40" s="61"/>
      <c r="C40" s="61"/>
      <c r="D40" s="33">
        <f>D37+D38</f>
        <v>48830.41399999999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30:C30"/>
    <mergeCell ref="A31:D31"/>
    <mergeCell ref="A32:C32"/>
    <mergeCell ref="A33:C33"/>
    <mergeCell ref="A36:D36"/>
    <mergeCell ref="A37:C37"/>
    <mergeCell ref="A23:C23"/>
    <mergeCell ref="A24:C24"/>
    <mergeCell ref="A25:C25"/>
    <mergeCell ref="A26:C26"/>
    <mergeCell ref="A27:C27"/>
    <mergeCell ref="A28:C28"/>
    <mergeCell ref="A29:C29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1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37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198551.35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213090.75-14539.4-64288.81</f>
        <v>134262.54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64288.81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165052.64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178008.78-12956.14-55169.5</f>
        <v>109883.14000000001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55169.5</v>
      </c>
    </row>
    <row r="16" spans="1:4" ht="12.75">
      <c r="A16" s="61" t="s">
        <v>10</v>
      </c>
      <c r="B16" s="61"/>
      <c r="C16" s="61"/>
      <c r="D16" s="33">
        <f>D10/D3*100</f>
        <v>83.12844007356284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199896.336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26892.359999999997</v>
      </c>
    </row>
    <row r="23" spans="1:4" s="8" customFormat="1" ht="12.75" customHeight="1">
      <c r="A23" s="62" t="s">
        <v>29</v>
      </c>
      <c r="B23" s="63"/>
      <c r="C23" s="64"/>
      <c r="D23" s="30">
        <v>25262.52</v>
      </c>
    </row>
    <row r="24" spans="1:4" s="8" customFormat="1" ht="16.5" customHeight="1">
      <c r="A24" s="62" t="s">
        <v>12</v>
      </c>
      <c r="B24" s="63"/>
      <c r="C24" s="64"/>
      <c r="D24" s="29">
        <v>13853.64</v>
      </c>
    </row>
    <row r="25" spans="1:4" s="8" customFormat="1" ht="23.25" customHeight="1">
      <c r="A25" s="62" t="s">
        <v>48</v>
      </c>
      <c r="B25" s="63"/>
      <c r="C25" s="64"/>
      <c r="D25" s="31">
        <v>22165.824000000004</v>
      </c>
    </row>
    <row r="26" spans="1:4" ht="24" customHeight="1">
      <c r="A26" s="62" t="s">
        <v>50</v>
      </c>
      <c r="B26" s="63"/>
      <c r="C26" s="64"/>
      <c r="D26" s="31">
        <v>12712.752</v>
      </c>
    </row>
    <row r="27" spans="1:4" ht="25.5" customHeight="1">
      <c r="A27" s="62" t="s">
        <v>21</v>
      </c>
      <c r="B27" s="63"/>
      <c r="C27" s="64"/>
      <c r="D27" s="30">
        <v>488.952</v>
      </c>
    </row>
    <row r="28" spans="1:4" ht="12.75" customHeight="1">
      <c r="A28" s="65" t="s">
        <v>28</v>
      </c>
      <c r="B28" s="65"/>
      <c r="C28" s="65"/>
      <c r="D28" s="30">
        <v>31455.912</v>
      </c>
    </row>
    <row r="29" spans="1:4" ht="12.75">
      <c r="A29" s="62" t="s">
        <v>23</v>
      </c>
      <c r="B29" s="63"/>
      <c r="C29" s="64"/>
      <c r="D29" s="30">
        <v>40583.016</v>
      </c>
    </row>
    <row r="30" spans="1:4" ht="12.75">
      <c r="A30" s="61" t="s">
        <v>13</v>
      </c>
      <c r="B30" s="61"/>
      <c r="C30" s="61"/>
      <c r="D30" s="32">
        <f>SUM(D22:D29)</f>
        <v>173414.976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26481.36</v>
      </c>
    </row>
    <row r="33" spans="1:4" ht="12.75">
      <c r="A33" s="61" t="s">
        <v>14</v>
      </c>
      <c r="B33" s="61"/>
      <c r="C33" s="61"/>
      <c r="D33" s="33">
        <f>SUM(D32:D32)</f>
        <v>26481.36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-63531.83599999998</v>
      </c>
    </row>
    <row r="38" spans="1:4" ht="12.75" customHeight="1">
      <c r="A38" s="71" t="s">
        <v>53</v>
      </c>
      <c r="B38" s="72"/>
      <c r="C38" s="73"/>
      <c r="D38" s="35">
        <f>D15-D33</f>
        <v>28688.14</v>
      </c>
    </row>
    <row r="39" spans="1:4" s="16" customFormat="1" ht="24.75" customHeight="1">
      <c r="A39" s="71" t="s">
        <v>54</v>
      </c>
      <c r="B39" s="74"/>
      <c r="C39" s="75"/>
      <c r="D39" s="34">
        <v>69087.38</v>
      </c>
    </row>
    <row r="40" spans="1:4" ht="12.75">
      <c r="A40" s="61" t="s">
        <v>25</v>
      </c>
      <c r="B40" s="61"/>
      <c r="C40" s="61"/>
      <c r="D40" s="33">
        <f>D37+D38</f>
        <v>-34843.69599999998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38:C38"/>
    <mergeCell ref="A39:C39"/>
    <mergeCell ref="A40:C40"/>
    <mergeCell ref="A54:H54"/>
    <mergeCell ref="A68:H68"/>
    <mergeCell ref="A30:C30"/>
    <mergeCell ref="A31:D31"/>
    <mergeCell ref="A32:C32"/>
    <mergeCell ref="A33:C33"/>
    <mergeCell ref="A36:D36"/>
    <mergeCell ref="A37:C37"/>
    <mergeCell ref="A23:C23"/>
    <mergeCell ref="A24:C24"/>
    <mergeCell ref="A25:C25"/>
    <mergeCell ref="A26:C26"/>
    <mergeCell ref="A27:C27"/>
    <mergeCell ref="A28:C28"/>
    <mergeCell ref="A29:C29"/>
    <mergeCell ref="A15:C15"/>
    <mergeCell ref="A16:C16"/>
    <mergeCell ref="A19:C20"/>
    <mergeCell ref="D19:D20"/>
    <mergeCell ref="A21:D21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94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181923.24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181923.24-101586.24</f>
        <v>80336.99999999999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101586.24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184584.33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184584.33-103417.58</f>
        <v>81166.74999999999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103417.58</v>
      </c>
    </row>
    <row r="16" spans="1:4" ht="12.75">
      <c r="A16" s="61" t="s">
        <v>10</v>
      </c>
      <c r="B16" s="61"/>
      <c r="C16" s="61"/>
      <c r="D16" s="33">
        <f>D10/D3*100</f>
        <v>101.46275429131539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146994.148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17283</v>
      </c>
    </row>
    <row r="23" spans="1:4" s="8" customFormat="1" ht="12.75" customHeight="1">
      <c r="A23" s="62" t="s">
        <v>29</v>
      </c>
      <c r="B23" s="63"/>
      <c r="C23" s="64"/>
      <c r="D23" s="30">
        <v>9401.952000000001</v>
      </c>
    </row>
    <row r="24" spans="1:4" s="8" customFormat="1" ht="16.5" customHeight="1">
      <c r="A24" s="62" t="s">
        <v>12</v>
      </c>
      <c r="B24" s="63"/>
      <c r="C24" s="64"/>
      <c r="D24" s="29">
        <v>7604.52</v>
      </c>
    </row>
    <row r="25" spans="1:4" s="8" customFormat="1" ht="16.5" customHeight="1">
      <c r="A25" s="62" t="s">
        <v>48</v>
      </c>
      <c r="B25" s="63"/>
      <c r="C25" s="64"/>
      <c r="D25" s="29">
        <v>14794.248</v>
      </c>
    </row>
    <row r="26" spans="1:4" s="8" customFormat="1" ht="23.25" customHeight="1">
      <c r="A26" s="62" t="s">
        <v>50</v>
      </c>
      <c r="B26" s="63"/>
      <c r="C26" s="64"/>
      <c r="D26" s="31">
        <v>4839.24</v>
      </c>
    </row>
    <row r="27" spans="1:4" ht="24" customHeight="1">
      <c r="A27" s="62" t="s">
        <v>21</v>
      </c>
      <c r="B27" s="63"/>
      <c r="C27" s="64"/>
      <c r="D27" s="31">
        <v>414.79200000000003</v>
      </c>
    </row>
    <row r="28" spans="1:4" ht="25.5" customHeight="1">
      <c r="A28" s="62" t="s">
        <v>28</v>
      </c>
      <c r="B28" s="63"/>
      <c r="C28" s="64"/>
      <c r="D28" s="30">
        <v>16591.68</v>
      </c>
    </row>
    <row r="29" spans="1:4" ht="12.75" customHeight="1">
      <c r="A29" s="62" t="s">
        <v>23</v>
      </c>
      <c r="B29" s="63"/>
      <c r="C29" s="64"/>
      <c r="D29" s="30">
        <v>6774.936</v>
      </c>
    </row>
    <row r="30" spans="1:4" ht="12.75">
      <c r="A30" s="61" t="s">
        <v>13</v>
      </c>
      <c r="B30" s="61"/>
      <c r="C30" s="61"/>
      <c r="D30" s="32">
        <f>SUM(D22:D29)</f>
        <v>77704.368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69289.78</v>
      </c>
    </row>
    <row r="33" spans="1:4" ht="12.75">
      <c r="A33" s="61" t="s">
        <v>14</v>
      </c>
      <c r="B33" s="61"/>
      <c r="C33" s="61"/>
      <c r="D33" s="33">
        <f>SUM(D32:D32)</f>
        <v>69289.78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3462.3819999999832</v>
      </c>
    </row>
    <row r="38" spans="1:4" ht="12.75" customHeight="1">
      <c r="A38" s="71" t="s">
        <v>53</v>
      </c>
      <c r="B38" s="72"/>
      <c r="C38" s="73"/>
      <c r="D38" s="35">
        <f>D15-D33</f>
        <v>34127.8</v>
      </c>
    </row>
    <row r="39" spans="1:4" s="16" customFormat="1" ht="24.75" customHeight="1">
      <c r="A39" s="71" t="s">
        <v>54</v>
      </c>
      <c r="B39" s="74"/>
      <c r="C39" s="75"/>
      <c r="D39" s="34">
        <v>49208.79</v>
      </c>
    </row>
    <row r="40" spans="1:4" ht="12.75">
      <c r="A40" s="61" t="s">
        <v>25</v>
      </c>
      <c r="B40" s="61"/>
      <c r="C40" s="61"/>
      <c r="D40" s="33">
        <f>D37+D38</f>
        <v>37590.181999999986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25:C25"/>
    <mergeCell ref="A30:C30"/>
    <mergeCell ref="A31:D31"/>
    <mergeCell ref="A32:C32"/>
    <mergeCell ref="A33:C33"/>
    <mergeCell ref="A36:D36"/>
    <mergeCell ref="A37:C37"/>
    <mergeCell ref="A23:C23"/>
    <mergeCell ref="A24:C24"/>
    <mergeCell ref="A26:C26"/>
    <mergeCell ref="A27:C27"/>
    <mergeCell ref="A28:C28"/>
    <mergeCell ref="A29:C29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93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202835.67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202835.67-112997.55</f>
        <v>89838.12000000001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112997.55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182325.78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182325.78-99256.43</f>
        <v>83069.35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99256.43</v>
      </c>
    </row>
    <row r="16" spans="1:4" ht="12.75">
      <c r="A16" s="61" t="s">
        <v>10</v>
      </c>
      <c r="B16" s="61"/>
      <c r="C16" s="61"/>
      <c r="D16" s="33">
        <f>D10/D3*100</f>
        <v>89.88842051301923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150990.642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18792</v>
      </c>
    </row>
    <row r="23" spans="1:4" s="8" customFormat="1" ht="12.75" customHeight="1">
      <c r="A23" s="62" t="s">
        <v>29</v>
      </c>
      <c r="B23" s="63"/>
      <c r="C23" s="64"/>
      <c r="D23" s="30">
        <v>10222.848</v>
      </c>
    </row>
    <row r="24" spans="1:4" s="8" customFormat="1" ht="16.5" customHeight="1">
      <c r="A24" s="62" t="s">
        <v>12</v>
      </c>
      <c r="B24" s="63"/>
      <c r="C24" s="64"/>
      <c r="D24" s="29">
        <v>8268.480000000001</v>
      </c>
    </row>
    <row r="25" spans="1:4" s="8" customFormat="1" ht="23.25" customHeight="1">
      <c r="A25" s="62" t="s">
        <v>48</v>
      </c>
      <c r="B25" s="63"/>
      <c r="C25" s="64"/>
      <c r="D25" s="31">
        <v>16085.952000000001</v>
      </c>
    </row>
    <row r="26" spans="1:4" ht="24" customHeight="1">
      <c r="A26" s="62" t="s">
        <v>50</v>
      </c>
      <c r="B26" s="63"/>
      <c r="C26" s="64"/>
      <c r="D26" s="31">
        <v>5261.759999999999</v>
      </c>
    </row>
    <row r="27" spans="1:4" ht="25.5" customHeight="1">
      <c r="A27" s="62" t="s">
        <v>21</v>
      </c>
      <c r="B27" s="63"/>
      <c r="C27" s="64"/>
      <c r="D27" s="30">
        <v>451.0079999999999</v>
      </c>
    </row>
    <row r="28" spans="1:4" ht="25.5" customHeight="1">
      <c r="A28" s="62" t="s">
        <v>28</v>
      </c>
      <c r="B28" s="63"/>
      <c r="C28" s="64"/>
      <c r="D28" s="30">
        <v>18040.32</v>
      </c>
    </row>
    <row r="29" spans="1:4" ht="12.75" customHeight="1">
      <c r="A29" s="62" t="s">
        <v>23</v>
      </c>
      <c r="B29" s="63"/>
      <c r="C29" s="64"/>
      <c r="D29" s="30">
        <v>7366.464</v>
      </c>
    </row>
    <row r="30" spans="1:4" ht="12.75">
      <c r="A30" s="61" t="s">
        <v>13</v>
      </c>
      <c r="B30" s="61"/>
      <c r="C30" s="61"/>
      <c r="D30" s="32">
        <f>SUM(D22:D29)</f>
        <v>84488.832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66501.81</v>
      </c>
    </row>
    <row r="33" spans="1:4" ht="12.75">
      <c r="A33" s="61" t="s">
        <v>14</v>
      </c>
      <c r="B33" s="61"/>
      <c r="C33" s="61"/>
      <c r="D33" s="33">
        <f>SUM(D32:D32)</f>
        <v>66501.81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-1419.481999999989</v>
      </c>
    </row>
    <row r="38" spans="1:4" ht="12.75" customHeight="1">
      <c r="A38" s="71" t="s">
        <v>53</v>
      </c>
      <c r="B38" s="72"/>
      <c r="C38" s="73"/>
      <c r="D38" s="35">
        <f>D15-D33</f>
        <v>32754.619999999995</v>
      </c>
    </row>
    <row r="39" spans="1:4" s="16" customFormat="1" ht="24.75" customHeight="1">
      <c r="A39" s="71" t="s">
        <v>54</v>
      </c>
      <c r="B39" s="74"/>
      <c r="C39" s="75"/>
      <c r="D39" s="34">
        <v>144837.6</v>
      </c>
    </row>
    <row r="40" spans="1:4" ht="12.75">
      <c r="A40" s="61" t="s">
        <v>25</v>
      </c>
      <c r="B40" s="61"/>
      <c r="C40" s="61"/>
      <c r="D40" s="33">
        <f>D37+D38</f>
        <v>31335.138000000006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8:C38"/>
    <mergeCell ref="A39:C39"/>
    <mergeCell ref="A40:C40"/>
    <mergeCell ref="A54:H54"/>
    <mergeCell ref="A68:H68"/>
    <mergeCell ref="A28:C28"/>
    <mergeCell ref="A30:C30"/>
    <mergeCell ref="A31:D31"/>
    <mergeCell ref="A32:C32"/>
    <mergeCell ref="A33:C33"/>
    <mergeCell ref="A36:D36"/>
    <mergeCell ref="A37:C37"/>
    <mergeCell ref="A23:C23"/>
    <mergeCell ref="A24:C24"/>
    <mergeCell ref="A25:C25"/>
    <mergeCell ref="A26:C26"/>
    <mergeCell ref="A27:C27"/>
    <mergeCell ref="A29:C29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92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177858.66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177858.66-98561.88</f>
        <v>79296.78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98561.88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157344.79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157344.79-86765.9</f>
        <v>70578.89000000001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86765.9</v>
      </c>
    </row>
    <row r="16" spans="1:4" ht="12.75">
      <c r="A16" s="61" t="s">
        <v>10</v>
      </c>
      <c r="B16" s="61"/>
      <c r="C16" s="61"/>
      <c r="D16" s="33">
        <f>D10/D3*100</f>
        <v>88.46619557349639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133355.726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16731</v>
      </c>
    </row>
    <row r="23" spans="1:4" s="8" customFormat="1" ht="12.75" customHeight="1">
      <c r="A23" s="62" t="s">
        <v>29</v>
      </c>
      <c r="B23" s="63"/>
      <c r="C23" s="64"/>
      <c r="D23" s="30">
        <v>9101.664</v>
      </c>
    </row>
    <row r="24" spans="1:4" s="8" customFormat="1" ht="16.5" customHeight="1">
      <c r="A24" s="62" t="s">
        <v>12</v>
      </c>
      <c r="B24" s="63"/>
      <c r="C24" s="64"/>
      <c r="D24" s="29">
        <v>7361.640000000001</v>
      </c>
    </row>
    <row r="25" spans="1:4" s="8" customFormat="1" ht="28.5" customHeight="1">
      <c r="A25" s="62" t="s">
        <v>48</v>
      </c>
      <c r="B25" s="63"/>
      <c r="C25" s="64"/>
      <c r="D25" s="31">
        <v>14321.736</v>
      </c>
    </row>
    <row r="26" spans="1:4" ht="28.5" customHeight="1">
      <c r="A26" s="62" t="s">
        <v>50</v>
      </c>
      <c r="B26" s="63"/>
      <c r="C26" s="64"/>
      <c r="D26" s="31">
        <v>4684.68</v>
      </c>
    </row>
    <row r="27" spans="1:4" ht="25.5" customHeight="1">
      <c r="A27" s="62" t="s">
        <v>21</v>
      </c>
      <c r="B27" s="63"/>
      <c r="C27" s="64"/>
      <c r="D27" s="30">
        <v>401.54400000000004</v>
      </c>
    </row>
    <row r="28" spans="1:4" ht="25.5" customHeight="1">
      <c r="A28" s="62" t="s">
        <v>28</v>
      </c>
      <c r="B28" s="63"/>
      <c r="C28" s="64"/>
      <c r="D28" s="30">
        <v>16061.76</v>
      </c>
    </row>
    <row r="29" spans="1:4" ht="12.75" customHeight="1">
      <c r="A29" s="62" t="s">
        <v>23</v>
      </c>
      <c r="B29" s="63"/>
      <c r="C29" s="64"/>
      <c r="D29" s="30">
        <v>6558.552000000001</v>
      </c>
    </row>
    <row r="30" spans="1:4" ht="12.75">
      <c r="A30" s="61" t="s">
        <v>13</v>
      </c>
      <c r="B30" s="61"/>
      <c r="C30" s="61"/>
      <c r="D30" s="32">
        <f>SUM(D22:D29)</f>
        <v>75222.576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58133.15</v>
      </c>
    </row>
    <row r="33" spans="1:4" ht="12.75">
      <c r="A33" s="61" t="s">
        <v>14</v>
      </c>
      <c r="B33" s="61"/>
      <c r="C33" s="61"/>
      <c r="D33" s="33">
        <f>SUM(D32:D32)</f>
        <v>58133.15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-4643.685999999987</v>
      </c>
    </row>
    <row r="38" spans="1:4" ht="12.75" customHeight="1">
      <c r="A38" s="71" t="s">
        <v>53</v>
      </c>
      <c r="B38" s="72"/>
      <c r="C38" s="73"/>
      <c r="D38" s="35">
        <f>D15-D33</f>
        <v>28632.749999999993</v>
      </c>
    </row>
    <row r="39" spans="1:4" s="16" customFormat="1" ht="24.75" customHeight="1">
      <c r="A39" s="71" t="s">
        <v>54</v>
      </c>
      <c r="B39" s="74"/>
      <c r="C39" s="75"/>
      <c r="D39" s="34">
        <v>45235.65</v>
      </c>
    </row>
    <row r="40" spans="1:4" ht="12.75">
      <c r="A40" s="61" t="s">
        <v>25</v>
      </c>
      <c r="B40" s="61"/>
      <c r="C40" s="61"/>
      <c r="D40" s="33">
        <f>D37+D38</f>
        <v>23989.064000000006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184406.65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184406.65-104165.35</f>
        <v>80241.29999999999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104165.35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151572.42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151572.42-85725.95</f>
        <v>65846.47000000002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85725.95</v>
      </c>
    </row>
    <row r="16" spans="1:4" ht="12.75">
      <c r="A16" s="61" t="s">
        <v>10</v>
      </c>
      <c r="B16" s="61"/>
      <c r="C16" s="61"/>
      <c r="D16" s="33">
        <f>D10/D3*100</f>
        <v>82.19466055047366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135344.43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19552.5</v>
      </c>
    </row>
    <row r="23" spans="1:4" s="8" customFormat="1" ht="12.75" customHeight="1">
      <c r="A23" s="62" t="s">
        <v>29</v>
      </c>
      <c r="B23" s="63"/>
      <c r="C23" s="64"/>
      <c r="D23" s="30">
        <v>10636.560000000001</v>
      </c>
    </row>
    <row r="24" spans="1:4" s="8" customFormat="1" ht="16.5" customHeight="1">
      <c r="A24" s="62" t="s">
        <v>12</v>
      </c>
      <c r="B24" s="63"/>
      <c r="C24" s="64"/>
      <c r="D24" s="29">
        <v>8603.1</v>
      </c>
    </row>
    <row r="25" spans="1:4" s="8" customFormat="1" ht="23.25" customHeight="1">
      <c r="A25" s="62" t="s">
        <v>48</v>
      </c>
      <c r="B25" s="63"/>
      <c r="C25" s="64"/>
      <c r="D25" s="31">
        <v>16736.940000000002</v>
      </c>
    </row>
    <row r="26" spans="1:4" ht="24" customHeight="1">
      <c r="A26" s="62" t="s">
        <v>50</v>
      </c>
      <c r="B26" s="63"/>
      <c r="C26" s="64"/>
      <c r="D26" s="31">
        <v>5474.7</v>
      </c>
    </row>
    <row r="27" spans="1:4" ht="25.5" customHeight="1">
      <c r="A27" s="62" t="s">
        <v>21</v>
      </c>
      <c r="B27" s="63"/>
      <c r="C27" s="64"/>
      <c r="D27" s="30">
        <v>469.26</v>
      </c>
    </row>
    <row r="28" spans="1:4" ht="25.5" customHeight="1">
      <c r="A28" s="62" t="s">
        <v>28</v>
      </c>
      <c r="B28" s="63"/>
      <c r="C28" s="64"/>
      <c r="D28" s="30">
        <v>8770.4</v>
      </c>
    </row>
    <row r="29" spans="1:4" ht="12.75" customHeight="1">
      <c r="A29" s="62" t="s">
        <v>23</v>
      </c>
      <c r="B29" s="63"/>
      <c r="C29" s="64"/>
      <c r="D29" s="30">
        <v>7664.58</v>
      </c>
    </row>
    <row r="30" spans="1:4" ht="12.75">
      <c r="A30" s="61" t="s">
        <v>13</v>
      </c>
      <c r="B30" s="61"/>
      <c r="C30" s="61"/>
      <c r="D30" s="32">
        <f>SUM(D22:D29)</f>
        <v>77908.04000000001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57436.39</v>
      </c>
    </row>
    <row r="33" spans="1:4" ht="12.75">
      <c r="A33" s="61" t="s">
        <v>14</v>
      </c>
      <c r="B33" s="61"/>
      <c r="C33" s="61"/>
      <c r="D33" s="33">
        <f>SUM(D32:D32)</f>
        <v>57436.39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-12061.569999999992</v>
      </c>
    </row>
    <row r="38" spans="1:4" ht="12.75" customHeight="1">
      <c r="A38" s="71" t="s">
        <v>53</v>
      </c>
      <c r="B38" s="72"/>
      <c r="C38" s="73"/>
      <c r="D38" s="35">
        <f>D15-D33</f>
        <v>28289.559999999998</v>
      </c>
    </row>
    <row r="39" spans="1:4" s="16" customFormat="1" ht="24.75" customHeight="1">
      <c r="A39" s="71" t="s">
        <v>54</v>
      </c>
      <c r="B39" s="74"/>
      <c r="C39" s="75"/>
      <c r="D39" s="34">
        <v>83374.87</v>
      </c>
    </row>
    <row r="40" spans="1:4" ht="12.75">
      <c r="A40" s="61" t="s">
        <v>25</v>
      </c>
      <c r="B40" s="61"/>
      <c r="C40" s="61"/>
      <c r="D40" s="33">
        <f>D37+D38</f>
        <v>16227.990000000005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90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180933.88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v>105652.37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75281.51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123594.37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123594.37-67346.86</f>
        <v>56247.509999999995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67346.86</v>
      </c>
    </row>
    <row r="16" spans="1:4" ht="12.75">
      <c r="A16" s="61" t="s">
        <v>10</v>
      </c>
      <c r="B16" s="61"/>
      <c r="C16" s="61"/>
      <c r="D16" s="33">
        <f>D10/D3*100</f>
        <v>68.3091359119696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127704.93600000002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13780.5</v>
      </c>
    </row>
    <row r="23" spans="1:4" s="8" customFormat="1" ht="12.75" customHeight="1">
      <c r="A23" s="62" t="s">
        <v>29</v>
      </c>
      <c r="B23" s="63"/>
      <c r="C23" s="64"/>
      <c r="D23" s="30">
        <v>7496.5920000000015</v>
      </c>
    </row>
    <row r="24" spans="1:4" s="8" customFormat="1" ht="16.5" customHeight="1">
      <c r="A24" s="62" t="s">
        <v>12</v>
      </c>
      <c r="B24" s="63"/>
      <c r="C24" s="64"/>
      <c r="D24" s="29">
        <v>6063.420000000001</v>
      </c>
    </row>
    <row r="25" spans="1:4" s="8" customFormat="1" ht="23.25" customHeight="1">
      <c r="A25" s="62" t="s">
        <v>48</v>
      </c>
      <c r="B25" s="63"/>
      <c r="C25" s="64"/>
      <c r="D25" s="31">
        <v>8796.108</v>
      </c>
    </row>
    <row r="26" spans="1:4" ht="24" customHeight="1">
      <c r="A26" s="62" t="s">
        <v>50</v>
      </c>
      <c r="B26" s="63"/>
      <c r="C26" s="64"/>
      <c r="D26" s="31">
        <v>3858.54</v>
      </c>
    </row>
    <row r="27" spans="1:4" ht="25.5" customHeight="1">
      <c r="A27" s="62" t="s">
        <v>21</v>
      </c>
      <c r="B27" s="63"/>
      <c r="C27" s="64"/>
      <c r="D27" s="30">
        <v>330.73199999999997</v>
      </c>
    </row>
    <row r="28" spans="1:4" ht="25.5" customHeight="1">
      <c r="A28" s="62" t="s">
        <v>28</v>
      </c>
      <c r="B28" s="63"/>
      <c r="C28" s="64"/>
      <c r="D28" s="30">
        <v>9229.28</v>
      </c>
    </row>
    <row r="29" spans="1:4" ht="12.75" customHeight="1">
      <c r="A29" s="62" t="s">
        <v>23</v>
      </c>
      <c r="B29" s="63"/>
      <c r="C29" s="64"/>
      <c r="D29" s="30">
        <v>33027.364</v>
      </c>
    </row>
    <row r="30" spans="1:4" ht="12.75">
      <c r="A30" s="61" t="s">
        <v>13</v>
      </c>
      <c r="B30" s="61"/>
      <c r="C30" s="61"/>
      <c r="D30" s="32">
        <f>SUM(D22:D29)</f>
        <v>82582.53600000001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26</v>
      </c>
      <c r="B32" s="60"/>
      <c r="C32" s="60"/>
      <c r="D32" s="2">
        <v>45122.4</v>
      </c>
    </row>
    <row r="33" spans="1:4" ht="12.75">
      <c r="A33" s="61" t="s">
        <v>14</v>
      </c>
      <c r="B33" s="61"/>
      <c r="C33" s="61"/>
      <c r="D33" s="33">
        <f>SUM(D32:D32)</f>
        <v>45122.4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-26335.026000000013</v>
      </c>
    </row>
    <row r="38" spans="1:4" ht="12.75" customHeight="1">
      <c r="A38" s="71" t="s">
        <v>53</v>
      </c>
      <c r="B38" s="72"/>
      <c r="C38" s="73"/>
      <c r="D38" s="35">
        <f>D15-D33</f>
        <v>22224.46</v>
      </c>
    </row>
    <row r="39" spans="1:4" s="16" customFormat="1" ht="24.75" customHeight="1">
      <c r="A39" s="71" t="s">
        <v>54</v>
      </c>
      <c r="B39" s="74"/>
      <c r="C39" s="75"/>
      <c r="D39" s="34">
        <v>63014.17</v>
      </c>
    </row>
    <row r="40" spans="1:4" ht="12.75">
      <c r="A40" s="61" t="s">
        <v>25</v>
      </c>
      <c r="B40" s="61"/>
      <c r="C40" s="61"/>
      <c r="D40" s="33">
        <f>D37+D38</f>
        <v>-4110.566000000013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399062.76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399062.76-165248.57</f>
        <v>233814.19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165248.57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452508.81999999995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452508.82-190345.46</f>
        <v>262163.36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190345.46</v>
      </c>
    </row>
    <row r="16" spans="1:4" ht="12.75">
      <c r="A16" s="61" t="s">
        <v>10</v>
      </c>
      <c r="B16" s="61"/>
      <c r="C16" s="61"/>
      <c r="D16" s="33">
        <f>D10/D3*100</f>
        <v>113.3928958943701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350453.892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28033.5</v>
      </c>
    </row>
    <row r="23" spans="1:4" s="8" customFormat="1" ht="12.75" customHeight="1">
      <c r="A23" s="62" t="s">
        <v>29</v>
      </c>
      <c r="B23" s="63"/>
      <c r="C23" s="64"/>
      <c r="D23" s="37">
        <v>15250.224000000002</v>
      </c>
    </row>
    <row r="24" spans="1:4" s="8" customFormat="1" ht="16.5" customHeight="1">
      <c r="A24" s="62" t="s">
        <v>12</v>
      </c>
      <c r="B24" s="63"/>
      <c r="C24" s="64"/>
      <c r="D24" s="37">
        <v>12334.740000000002</v>
      </c>
    </row>
    <row r="25" spans="1:4" s="8" customFormat="1" ht="23.25" customHeight="1">
      <c r="A25" s="62" t="s">
        <v>48</v>
      </c>
      <c r="B25" s="63"/>
      <c r="C25" s="64"/>
      <c r="D25" s="37">
        <v>23996.676000000003</v>
      </c>
    </row>
    <row r="26" spans="1:4" ht="24" customHeight="1">
      <c r="A26" s="62" t="s">
        <v>50</v>
      </c>
      <c r="B26" s="63"/>
      <c r="C26" s="64"/>
      <c r="D26" s="37">
        <v>7849.38</v>
      </c>
    </row>
    <row r="27" spans="1:4" ht="25.5" customHeight="1">
      <c r="A27" s="62" t="s">
        <v>21</v>
      </c>
      <c r="B27" s="63"/>
      <c r="C27" s="64"/>
      <c r="D27" s="37">
        <v>672.804</v>
      </c>
    </row>
    <row r="28" spans="1:4" ht="25.5" customHeight="1">
      <c r="A28" s="62" t="s">
        <v>28</v>
      </c>
      <c r="B28" s="63"/>
      <c r="C28" s="64"/>
      <c r="D28" s="37">
        <v>26912.159999999996</v>
      </c>
    </row>
    <row r="29" spans="1:4" ht="12.75" customHeight="1">
      <c r="A29" s="62" t="s">
        <v>23</v>
      </c>
      <c r="B29" s="63"/>
      <c r="C29" s="64"/>
      <c r="D29" s="30">
        <v>107872.908</v>
      </c>
    </row>
    <row r="30" spans="1:4" ht="12.75">
      <c r="A30" s="61" t="s">
        <v>13</v>
      </c>
      <c r="B30" s="61"/>
      <c r="C30" s="61"/>
      <c r="D30" s="32">
        <f>SUM(D22:D29)</f>
        <v>222922.39200000002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34</v>
      </c>
      <c r="B32" s="60"/>
      <c r="C32" s="60"/>
      <c r="D32" s="2">
        <v>127531.5</v>
      </c>
    </row>
    <row r="33" spans="1:4" ht="12.75">
      <c r="A33" s="61" t="s">
        <v>14</v>
      </c>
      <c r="B33" s="61"/>
      <c r="C33" s="61"/>
      <c r="D33" s="33">
        <f>SUM(D32:D32)</f>
        <v>127531.5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39240.967999999964</v>
      </c>
    </row>
    <row r="38" spans="1:4" ht="12.75" customHeight="1">
      <c r="A38" s="71" t="s">
        <v>53</v>
      </c>
      <c r="B38" s="72"/>
      <c r="C38" s="73"/>
      <c r="D38" s="35">
        <f>D15-D33</f>
        <v>62813.95999999999</v>
      </c>
    </row>
    <row r="39" spans="1:4" s="16" customFormat="1" ht="24.75" customHeight="1">
      <c r="A39" s="71" t="s">
        <v>54</v>
      </c>
      <c r="B39" s="74"/>
      <c r="C39" s="75"/>
      <c r="D39" s="34">
        <v>19456.24</v>
      </c>
    </row>
    <row r="40" spans="1:4" ht="12.75">
      <c r="A40" s="61" t="s">
        <v>25</v>
      </c>
      <c r="B40" s="61"/>
      <c r="C40" s="61"/>
      <c r="D40" s="33">
        <f>D37+D38</f>
        <v>102054.92799999996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252462.51999999996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252462.52-93319.48</f>
        <v>159143.03999999998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93319.48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255793.33999999997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255793.34-106752.74</f>
        <v>149040.59999999998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106752.74</v>
      </c>
    </row>
    <row r="16" spans="1:4" ht="12.75">
      <c r="A16" s="61" t="s">
        <v>10</v>
      </c>
      <c r="B16" s="61"/>
      <c r="C16" s="61"/>
      <c r="D16" s="33">
        <f>D10/D3*100</f>
        <v>101.31933246962757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224775.28399999999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19272</v>
      </c>
    </row>
    <row r="23" spans="1:4" s="8" customFormat="1" ht="12.75" customHeight="1">
      <c r="A23" s="62" t="s">
        <v>29</v>
      </c>
      <c r="B23" s="63"/>
      <c r="C23" s="64"/>
      <c r="D23" s="37">
        <v>10483.968</v>
      </c>
    </row>
    <row r="24" spans="1:4" s="8" customFormat="1" ht="16.5" customHeight="1">
      <c r="A24" s="62" t="s">
        <v>12</v>
      </c>
      <c r="B24" s="63"/>
      <c r="C24" s="64"/>
      <c r="D24" s="37">
        <v>8479.68</v>
      </c>
    </row>
    <row r="25" spans="1:4" s="8" customFormat="1" ht="23.25" customHeight="1">
      <c r="A25" s="62" t="s">
        <v>48</v>
      </c>
      <c r="B25" s="63"/>
      <c r="C25" s="64"/>
      <c r="D25" s="37">
        <v>16496.832000000002</v>
      </c>
    </row>
    <row r="26" spans="1:4" ht="24" customHeight="1">
      <c r="A26" s="62" t="s">
        <v>50</v>
      </c>
      <c r="B26" s="63"/>
      <c r="C26" s="64"/>
      <c r="D26" s="37">
        <v>5396.16</v>
      </c>
    </row>
    <row r="27" spans="1:4" ht="25.5" customHeight="1">
      <c r="A27" s="62" t="s">
        <v>21</v>
      </c>
      <c r="B27" s="63"/>
      <c r="C27" s="64"/>
      <c r="D27" s="37">
        <v>462.52799999999996</v>
      </c>
    </row>
    <row r="28" spans="1:4" ht="25.5" customHeight="1">
      <c r="A28" s="62" t="s">
        <v>28</v>
      </c>
      <c r="B28" s="63"/>
      <c r="C28" s="64"/>
      <c r="D28" s="37">
        <v>18501.12</v>
      </c>
    </row>
    <row r="29" spans="1:4" ht="12.75" customHeight="1">
      <c r="A29" s="62" t="s">
        <v>23</v>
      </c>
      <c r="B29" s="63"/>
      <c r="C29" s="64"/>
      <c r="D29" s="30">
        <v>74158.65599999999</v>
      </c>
    </row>
    <row r="30" spans="1:4" ht="12.75">
      <c r="A30" s="61" t="s">
        <v>13</v>
      </c>
      <c r="B30" s="61"/>
      <c r="C30" s="61"/>
      <c r="D30" s="32">
        <f>SUM(D22:D29)</f>
        <v>153250.944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34</v>
      </c>
      <c r="B32" s="60"/>
      <c r="C32" s="60"/>
      <c r="D32" s="2">
        <v>71524.34</v>
      </c>
    </row>
    <row r="33" spans="1:4" ht="12.75">
      <c r="A33" s="61" t="s">
        <v>14</v>
      </c>
      <c r="B33" s="61"/>
      <c r="C33" s="61"/>
      <c r="D33" s="33">
        <f>SUM(D32:D32)</f>
        <v>71524.34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-4210.344000000012</v>
      </c>
    </row>
    <row r="38" spans="1:4" ht="12.75" customHeight="1">
      <c r="A38" s="71" t="s">
        <v>53</v>
      </c>
      <c r="B38" s="72"/>
      <c r="C38" s="73"/>
      <c r="D38" s="35">
        <f>D15-D33</f>
        <v>35228.40000000001</v>
      </c>
    </row>
    <row r="39" spans="1:4" s="16" customFormat="1" ht="24.75" customHeight="1">
      <c r="A39" s="71" t="s">
        <v>54</v>
      </c>
      <c r="B39" s="74"/>
      <c r="C39" s="75"/>
      <c r="D39" s="34">
        <v>160361.32</v>
      </c>
    </row>
    <row r="40" spans="1:4" ht="12.75">
      <c r="A40" s="61" t="s">
        <v>25</v>
      </c>
      <c r="B40" s="61"/>
      <c r="C40" s="61"/>
      <c r="D40" s="33">
        <f>D37+D38</f>
        <v>31018.055999999997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242195.57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v>142969.01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99226.56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159009.29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159009.29-86642.51</f>
        <v>72366.78000000001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86642.51</v>
      </c>
    </row>
    <row r="16" spans="1:4" ht="12.75">
      <c r="A16" s="61" t="s">
        <v>10</v>
      </c>
      <c r="B16" s="61"/>
      <c r="C16" s="61"/>
      <c r="D16" s="33">
        <f>D10/D3*100</f>
        <v>65.65326112281905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185559.28800000003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28360.5</v>
      </c>
    </row>
    <row r="23" spans="1:4" s="8" customFormat="1" ht="12.75" customHeight="1">
      <c r="A23" s="62" t="s">
        <v>29</v>
      </c>
      <c r="B23" s="63"/>
      <c r="C23" s="64"/>
      <c r="D23" s="30">
        <v>15428.112000000001</v>
      </c>
    </row>
    <row r="24" spans="1:4" s="8" customFormat="1" ht="16.5" customHeight="1">
      <c r="A24" s="62" t="s">
        <v>12</v>
      </c>
      <c r="B24" s="63"/>
      <c r="C24" s="64"/>
      <c r="D24" s="29">
        <v>12478.620000000003</v>
      </c>
    </row>
    <row r="25" spans="1:4" s="8" customFormat="1" ht="23.25" customHeight="1">
      <c r="A25" s="62" t="s">
        <v>48</v>
      </c>
      <c r="B25" s="63"/>
      <c r="C25" s="64"/>
      <c r="D25" s="31">
        <v>24276.588000000003</v>
      </c>
    </row>
    <row r="26" spans="1:4" ht="24" customHeight="1">
      <c r="A26" s="62" t="s">
        <v>50</v>
      </c>
      <c r="B26" s="63"/>
      <c r="C26" s="64"/>
      <c r="D26" s="31">
        <v>7940.9400000000005</v>
      </c>
    </row>
    <row r="27" spans="1:4" ht="25.5" customHeight="1">
      <c r="A27" s="62" t="s">
        <v>21</v>
      </c>
      <c r="B27" s="63"/>
      <c r="C27" s="64"/>
      <c r="D27" s="30">
        <v>680.6519999999999</v>
      </c>
    </row>
    <row r="28" spans="1:4" ht="25.5" customHeight="1">
      <c r="A28" s="62" t="s">
        <v>28</v>
      </c>
      <c r="B28" s="63"/>
      <c r="C28" s="64"/>
      <c r="D28" s="30">
        <v>27226.08</v>
      </c>
    </row>
    <row r="29" spans="1:4" ht="12.75" customHeight="1">
      <c r="A29" s="62" t="s">
        <v>23</v>
      </c>
      <c r="B29" s="63"/>
      <c r="C29" s="64"/>
      <c r="D29" s="30">
        <v>11117.315999999999</v>
      </c>
    </row>
    <row r="30" spans="1:4" ht="12.75">
      <c r="A30" s="61" t="s">
        <v>13</v>
      </c>
      <c r="B30" s="61"/>
      <c r="C30" s="61"/>
      <c r="D30" s="32">
        <f>SUM(D22:D29)</f>
        <v>127508.80800000002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58050.48</v>
      </c>
    </row>
    <row r="33" spans="1:4" ht="12.75">
      <c r="A33" s="61" t="s">
        <v>14</v>
      </c>
      <c r="B33" s="61"/>
      <c r="C33" s="61"/>
      <c r="D33" s="33">
        <f>SUM(D32:D32)</f>
        <v>58050.48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-55142.028000000006</v>
      </c>
    </row>
    <row r="38" spans="1:4" ht="12.75" customHeight="1">
      <c r="A38" s="71" t="s">
        <v>53</v>
      </c>
      <c r="B38" s="72"/>
      <c r="C38" s="73"/>
      <c r="D38" s="35">
        <f>D15-D33</f>
        <v>28592.02999999999</v>
      </c>
    </row>
    <row r="39" spans="1:4" s="16" customFormat="1" ht="24.75" customHeight="1">
      <c r="A39" s="71" t="s">
        <v>54</v>
      </c>
      <c r="B39" s="74"/>
      <c r="C39" s="75"/>
      <c r="D39" s="34">
        <v>58948.22</v>
      </c>
    </row>
    <row r="40" spans="1:4" ht="12.75">
      <c r="A40" s="61" t="s">
        <v>25</v>
      </c>
      <c r="B40" s="61"/>
      <c r="C40" s="61"/>
      <c r="D40" s="33">
        <f>D37+D38</f>
        <v>-26549.998000000014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250410.96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250410.96-134917.05</f>
        <v>115493.91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134917.05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193706.74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193706.74-103741.49</f>
        <v>89965.24999999999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103741.49</v>
      </c>
    </row>
    <row r="16" spans="1:4" ht="12.75">
      <c r="A16" s="61" t="s">
        <v>10</v>
      </c>
      <c r="B16" s="61"/>
      <c r="C16" s="61"/>
      <c r="D16" s="33">
        <f>D10/D3*100</f>
        <v>77.35553587590574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180597.47999999998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18267.5</v>
      </c>
    </row>
    <row r="23" spans="1:4" s="8" customFormat="1" ht="12.75" customHeight="1">
      <c r="A23" s="62" t="s">
        <v>29</v>
      </c>
      <c r="B23" s="63"/>
      <c r="C23" s="64"/>
      <c r="D23" s="30">
        <v>15377.52</v>
      </c>
    </row>
    <row r="24" spans="1:4" s="8" customFormat="1" ht="16.5" customHeight="1">
      <c r="A24" s="62" t="s">
        <v>12</v>
      </c>
      <c r="B24" s="63"/>
      <c r="C24" s="64"/>
      <c r="D24" s="29">
        <v>12437.7</v>
      </c>
    </row>
    <row r="25" spans="1:4" s="8" customFormat="1" ht="23.25" customHeight="1">
      <c r="A25" s="62" t="s">
        <v>48</v>
      </c>
      <c r="B25" s="63"/>
      <c r="C25" s="64"/>
      <c r="D25" s="31">
        <v>18196.98</v>
      </c>
    </row>
    <row r="26" spans="1:4" ht="24" customHeight="1">
      <c r="A26" s="62" t="s">
        <v>50</v>
      </c>
      <c r="B26" s="63"/>
      <c r="C26" s="64"/>
      <c r="D26" s="31">
        <v>7914.9</v>
      </c>
    </row>
    <row r="27" spans="1:4" ht="25.5" customHeight="1">
      <c r="A27" s="62" t="s">
        <v>21</v>
      </c>
      <c r="B27" s="63"/>
      <c r="C27" s="64"/>
      <c r="D27" s="30">
        <v>678.42</v>
      </c>
    </row>
    <row r="28" spans="1:4" ht="25.5" customHeight="1">
      <c r="A28" s="62" t="s">
        <v>28</v>
      </c>
      <c r="B28" s="63"/>
      <c r="C28" s="64"/>
      <c r="D28" s="30">
        <v>27136.800000000003</v>
      </c>
    </row>
    <row r="29" spans="1:4" ht="12.75" customHeight="1">
      <c r="A29" s="62" t="s">
        <v>23</v>
      </c>
      <c r="B29" s="63"/>
      <c r="C29" s="64"/>
      <c r="D29" s="30">
        <v>11080.86</v>
      </c>
    </row>
    <row r="30" spans="1:4" ht="12.75">
      <c r="A30" s="61" t="s">
        <v>13</v>
      </c>
      <c r="B30" s="61"/>
      <c r="C30" s="61"/>
      <c r="D30" s="32">
        <f>SUM(D22:D29)</f>
        <v>111090.68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32</v>
      </c>
      <c r="B32" s="60"/>
      <c r="C32" s="60"/>
      <c r="D32" s="2">
        <v>69506.8</v>
      </c>
    </row>
    <row r="33" spans="1:4" ht="12.75">
      <c r="A33" s="61" t="s">
        <v>14</v>
      </c>
      <c r="B33" s="61"/>
      <c r="C33" s="61"/>
      <c r="D33" s="33">
        <f>SUM(D32:D32)</f>
        <v>69506.8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-21125.430000000008</v>
      </c>
    </row>
    <row r="38" spans="1:4" ht="12.75" customHeight="1">
      <c r="A38" s="71" t="s">
        <v>53</v>
      </c>
      <c r="B38" s="72"/>
      <c r="C38" s="73"/>
      <c r="D38" s="35">
        <f>D15-D33</f>
        <v>34234.69</v>
      </c>
    </row>
    <row r="39" spans="1:4" s="16" customFormat="1" ht="24.75" customHeight="1">
      <c r="A39" s="71" t="s">
        <v>54</v>
      </c>
      <c r="B39" s="74"/>
      <c r="C39" s="75"/>
      <c r="D39" s="34">
        <v>167541.81</v>
      </c>
    </row>
    <row r="40" spans="1:4" ht="12.75">
      <c r="A40" s="61" t="s">
        <v>25</v>
      </c>
      <c r="B40" s="61"/>
      <c r="C40" s="61"/>
      <c r="D40" s="33">
        <f>D37+D38</f>
        <v>13109.259999999995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7:C37"/>
    <mergeCell ref="A38:C38"/>
    <mergeCell ref="A39:C39"/>
    <mergeCell ref="A40:C40"/>
    <mergeCell ref="A54:H54"/>
    <mergeCell ref="A68:H68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2">
      <selection activeCell="D32" sqref="D32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85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326272.62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326272.62-134245.23</f>
        <v>192027.38999999998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134245.23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322138.29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322138.29-135622.87</f>
        <v>186515.41999999998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135622.87</v>
      </c>
    </row>
    <row r="16" spans="1:4" ht="12.75">
      <c r="A16" s="61" t="s">
        <v>10</v>
      </c>
      <c r="B16" s="61"/>
      <c r="C16" s="61"/>
      <c r="D16" s="6">
        <f>D10/D3*100</f>
        <v>98.73286026881446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279156.87200000003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23301</v>
      </c>
    </row>
    <row r="23" spans="1:4" s="8" customFormat="1" ht="12.75" customHeight="1">
      <c r="A23" s="62" t="s">
        <v>29</v>
      </c>
      <c r="B23" s="63"/>
      <c r="C23" s="64"/>
      <c r="D23" s="2">
        <v>13675.744</v>
      </c>
    </row>
    <row r="24" spans="1:4" s="8" customFormat="1" ht="12.75" customHeight="1">
      <c r="A24" s="62" t="s">
        <v>12</v>
      </c>
      <c r="B24" s="63"/>
      <c r="C24" s="64"/>
      <c r="D24" s="2">
        <v>12252.44</v>
      </c>
    </row>
    <row r="25" spans="1:4" s="8" customFormat="1" ht="23.25" customHeight="1">
      <c r="A25" s="62" t="s">
        <v>48</v>
      </c>
      <c r="B25" s="63"/>
      <c r="C25" s="64"/>
      <c r="D25" s="2">
        <v>19945.656000000003</v>
      </c>
    </row>
    <row r="26" spans="1:4" ht="24" customHeight="1">
      <c r="A26" s="62" t="s">
        <v>50</v>
      </c>
      <c r="B26" s="63"/>
      <c r="C26" s="64"/>
      <c r="D26" s="2">
        <v>6524.279999999999</v>
      </c>
    </row>
    <row r="27" spans="1:4" ht="23.25" customHeight="1">
      <c r="A27" s="62" t="s">
        <v>21</v>
      </c>
      <c r="B27" s="63"/>
      <c r="C27" s="64"/>
      <c r="D27" s="2">
        <v>559.224</v>
      </c>
    </row>
    <row r="28" spans="1:4" ht="12.75" customHeight="1">
      <c r="A28" s="62" t="s">
        <v>28</v>
      </c>
      <c r="B28" s="63"/>
      <c r="C28" s="64"/>
      <c r="D28" s="2">
        <v>22368.96</v>
      </c>
    </row>
    <row r="29" spans="1:4" ht="25.5" customHeight="1">
      <c r="A29" s="62" t="s">
        <v>23</v>
      </c>
      <c r="B29" s="63"/>
      <c r="C29" s="64"/>
      <c r="D29" s="2">
        <v>89662.248</v>
      </c>
    </row>
    <row r="30" spans="1:4" ht="12.75">
      <c r="A30" s="61" t="s">
        <v>13</v>
      </c>
      <c r="B30" s="61"/>
      <c r="C30" s="61"/>
      <c r="D30" s="9">
        <f>SUM(D22:D29)</f>
        <v>188289.55200000003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16</v>
      </c>
      <c r="B32" s="60"/>
      <c r="C32" s="60"/>
      <c r="D32" s="2">
        <v>90867.32</v>
      </c>
    </row>
    <row r="33" spans="1:4" ht="12.75">
      <c r="A33" s="61" t="s">
        <v>14</v>
      </c>
      <c r="B33" s="61"/>
      <c r="C33" s="61"/>
      <c r="D33" s="6">
        <f>SUM(D32:D32)</f>
        <v>90867.32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-1774.1320000000414</v>
      </c>
    </row>
    <row r="38" spans="1:4" ht="12.75" customHeight="1">
      <c r="A38" s="71" t="s">
        <v>53</v>
      </c>
      <c r="B38" s="72"/>
      <c r="C38" s="73"/>
      <c r="D38" s="15">
        <f>D15-D33</f>
        <v>44755.54999999999</v>
      </c>
    </row>
    <row r="39" spans="1:4" s="16" customFormat="1" ht="24.75" customHeight="1">
      <c r="A39" s="71" t="s">
        <v>54</v>
      </c>
      <c r="B39" s="74"/>
      <c r="C39" s="75"/>
      <c r="D39" s="3">
        <v>119500.03</v>
      </c>
    </row>
    <row r="40" ht="12.75">
      <c r="D40"/>
    </row>
    <row r="41" spans="1:4" ht="12.75">
      <c r="A41" s="8" t="s">
        <v>17</v>
      </c>
      <c r="B41" s="17"/>
      <c r="C41" s="17"/>
      <c r="D41" s="18" t="s">
        <v>18</v>
      </c>
    </row>
    <row r="42" spans="1:4" ht="12.75">
      <c r="A42" s="19"/>
      <c r="B42" s="19"/>
      <c r="C42" s="19"/>
      <c r="D42" s="20"/>
    </row>
    <row r="43" spans="2:4" ht="12.75">
      <c r="B43" s="17"/>
      <c r="C43" s="17"/>
      <c r="D43" s="21"/>
    </row>
    <row r="44" spans="1:4" ht="12.75">
      <c r="A44" s="17"/>
      <c r="D44" s="22"/>
    </row>
    <row r="45" ht="12.75">
      <c r="D45" s="22"/>
    </row>
    <row r="46" ht="12.75">
      <c r="D46"/>
    </row>
    <row r="47" spans="2:4" ht="12.75">
      <c r="B47" s="16"/>
      <c r="C47" s="16"/>
      <c r="D47"/>
    </row>
    <row r="48" ht="12.75">
      <c r="D48"/>
    </row>
    <row r="49" spans="1:4" ht="12.75">
      <c r="A49" s="23"/>
      <c r="D49"/>
    </row>
    <row r="50" ht="12.75">
      <c r="D50"/>
    </row>
    <row r="51" ht="12.75">
      <c r="D51"/>
    </row>
    <row r="52" spans="1:4" ht="14.25" customHeight="1">
      <c r="A52" s="24"/>
      <c r="B52" s="24"/>
      <c r="C52" s="24"/>
      <c r="D52" s="25"/>
    </row>
    <row r="53" spans="1:8" ht="12.75">
      <c r="A53" s="66"/>
      <c r="B53" s="67"/>
      <c r="C53" s="67"/>
      <c r="D53" s="67"/>
      <c r="E53" s="67"/>
      <c r="F53" s="67"/>
      <c r="G53" s="67"/>
      <c r="H53" s="67"/>
    </row>
    <row r="54" ht="12.75">
      <c r="D54"/>
    </row>
    <row r="55" ht="12.75">
      <c r="D55"/>
    </row>
    <row r="56" ht="12.75">
      <c r="D56"/>
    </row>
    <row r="57" spans="1:4" ht="12.75">
      <c r="A57" s="27"/>
      <c r="B57" s="27"/>
      <c r="C57" s="27"/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spans="1:8" ht="12.75">
      <c r="A67" s="67"/>
      <c r="B67" s="67"/>
      <c r="C67" s="67"/>
      <c r="D67" s="67"/>
      <c r="E67" s="67"/>
      <c r="F67" s="67"/>
      <c r="G67" s="67"/>
      <c r="H67" s="67"/>
    </row>
    <row r="68" spans="1:8" ht="12.75">
      <c r="A68" s="26"/>
      <c r="B68" s="26"/>
      <c r="C68" s="26"/>
      <c r="D68" s="26"/>
      <c r="E68" s="26"/>
      <c r="F68" s="26"/>
      <c r="G68" s="26"/>
      <c r="H68" s="26"/>
    </row>
  </sheetData>
  <sheetProtection/>
  <mergeCells count="35">
    <mergeCell ref="A31:D31"/>
    <mergeCell ref="A32:C32"/>
    <mergeCell ref="A33:C33"/>
    <mergeCell ref="A67:H67"/>
    <mergeCell ref="A36:D36"/>
    <mergeCell ref="A37:C37"/>
    <mergeCell ref="A38:C38"/>
    <mergeCell ref="A39:C39"/>
    <mergeCell ref="A53:H53"/>
    <mergeCell ref="A30:C30"/>
    <mergeCell ref="A29:C29"/>
    <mergeCell ref="A27:C27"/>
    <mergeCell ref="A28:C28"/>
    <mergeCell ref="A15:C15"/>
    <mergeCell ref="A16:C16"/>
    <mergeCell ref="A19:C20"/>
    <mergeCell ref="A23:C23"/>
    <mergeCell ref="A24:C24"/>
    <mergeCell ref="A25:C25"/>
    <mergeCell ref="A26:C26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6:C6"/>
    <mergeCell ref="A7:D7"/>
    <mergeCell ref="A1:D1"/>
    <mergeCell ref="A3:C4"/>
    <mergeCell ref="D3:D4"/>
    <mergeCell ref="A5:D5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38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102221.33000000002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106410.41-4189.08-33088.98</f>
        <v>69132.35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33088.98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93386.67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97891.91-4505.24-33152.7</f>
        <v>60233.97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33152.7</v>
      </c>
    </row>
    <row r="16" spans="1:4" ht="12.75">
      <c r="A16" s="61" t="s">
        <v>10</v>
      </c>
      <c r="B16" s="61"/>
      <c r="C16" s="61"/>
      <c r="D16" s="33">
        <f>D10/D3*100</f>
        <v>91.35732239054215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104472.148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23.25" customHeight="1">
      <c r="A22" s="8" t="s">
        <v>49</v>
      </c>
      <c r="D22" s="31">
        <v>13733.28</v>
      </c>
    </row>
    <row r="23" spans="1:4" s="8" customFormat="1" ht="12.75" customHeight="1">
      <c r="A23" s="62" t="s">
        <v>29</v>
      </c>
      <c r="B23" s="63"/>
      <c r="C23" s="64"/>
      <c r="D23" s="29">
        <v>12900.960000000003</v>
      </c>
    </row>
    <row r="24" spans="1:4" s="8" customFormat="1" ht="12.75" customHeight="1">
      <c r="A24" s="62" t="s">
        <v>12</v>
      </c>
      <c r="B24" s="63"/>
      <c r="C24" s="64"/>
      <c r="D24" s="30">
        <v>7074.720000000001</v>
      </c>
    </row>
    <row r="25" spans="1:4" s="8" customFormat="1" ht="16.5" customHeight="1">
      <c r="A25" s="62" t="s">
        <v>48</v>
      </c>
      <c r="B25" s="63"/>
      <c r="C25" s="64"/>
      <c r="D25" s="29">
        <v>11319.552</v>
      </c>
    </row>
    <row r="26" spans="1:4" ht="25.5" customHeight="1">
      <c r="A26" s="62" t="s">
        <v>50</v>
      </c>
      <c r="B26" s="63"/>
      <c r="C26" s="64"/>
      <c r="D26" s="30">
        <v>6492.0960000000005</v>
      </c>
    </row>
    <row r="27" spans="1:4" ht="12.75" customHeight="1">
      <c r="A27" s="62" t="s">
        <v>21</v>
      </c>
      <c r="B27" s="63"/>
      <c r="C27" s="64"/>
      <c r="D27" s="30">
        <v>249.696</v>
      </c>
    </row>
    <row r="28" spans="1:4" ht="24" customHeight="1">
      <c r="A28" s="65" t="s">
        <v>28</v>
      </c>
      <c r="B28" s="65"/>
      <c r="C28" s="65"/>
      <c r="D28" s="31">
        <v>16063.775999999998</v>
      </c>
    </row>
    <row r="29" spans="1:4" ht="24" customHeight="1">
      <c r="A29" s="62" t="s">
        <v>23</v>
      </c>
      <c r="B29" s="63"/>
      <c r="C29" s="64"/>
      <c r="D29" s="31">
        <v>20724.768000000004</v>
      </c>
    </row>
    <row r="30" spans="1:4" ht="12.75">
      <c r="A30" s="61" t="s">
        <v>13</v>
      </c>
      <c r="B30" s="61"/>
      <c r="C30" s="61"/>
      <c r="D30" s="32">
        <f>SUM(D22:D29)</f>
        <v>88558.848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15913.3</v>
      </c>
    </row>
    <row r="33" spans="1:4" ht="12.75">
      <c r="A33" s="61" t="s">
        <v>14</v>
      </c>
      <c r="B33" s="61"/>
      <c r="C33" s="61"/>
      <c r="D33" s="33">
        <f>SUM(D32:D32)</f>
        <v>15913.3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-28324.877999999997</v>
      </c>
    </row>
    <row r="38" spans="1:4" ht="12.75" customHeight="1">
      <c r="A38" s="71" t="s">
        <v>53</v>
      </c>
      <c r="B38" s="72"/>
      <c r="C38" s="73"/>
      <c r="D38" s="35">
        <f>D15-D33</f>
        <v>17239.399999999998</v>
      </c>
    </row>
    <row r="39" spans="1:4" s="16" customFormat="1" ht="24.75" customHeight="1">
      <c r="A39" s="71" t="s">
        <v>54</v>
      </c>
      <c r="B39" s="74"/>
      <c r="C39" s="75"/>
      <c r="D39" s="34">
        <v>38459.78</v>
      </c>
    </row>
    <row r="40" spans="1:4" ht="12.75">
      <c r="A40" s="61" t="s">
        <v>25</v>
      </c>
      <c r="B40" s="61"/>
      <c r="C40" s="61"/>
      <c r="D40" s="33">
        <f>D37+D38</f>
        <v>-11085.478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38:C38"/>
    <mergeCell ref="A39:C39"/>
    <mergeCell ref="A40:C40"/>
    <mergeCell ref="A54:H54"/>
    <mergeCell ref="A68:H68"/>
    <mergeCell ref="A26:C26"/>
    <mergeCell ref="A30:C30"/>
    <mergeCell ref="A31:D31"/>
    <mergeCell ref="A32:C32"/>
    <mergeCell ref="A33:C33"/>
    <mergeCell ref="A36:D36"/>
    <mergeCell ref="A37:C37"/>
    <mergeCell ref="A24:C24"/>
    <mergeCell ref="A25:C25"/>
    <mergeCell ref="A28:C28"/>
    <mergeCell ref="A27:C27"/>
    <mergeCell ref="A29:C29"/>
    <mergeCell ref="A15:C15"/>
    <mergeCell ref="A16:C16"/>
    <mergeCell ref="A19:C20"/>
    <mergeCell ref="D19:D20"/>
    <mergeCell ref="A21:D21"/>
    <mergeCell ref="A23:C23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84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254086.39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254086.39-105477.1</f>
        <v>148609.29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105477.1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270713.79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270713.79-114271.48</f>
        <v>156442.31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114271.48</v>
      </c>
    </row>
    <row r="16" spans="1:4" ht="12.75">
      <c r="A16" s="61" t="s">
        <v>10</v>
      </c>
      <c r="B16" s="61"/>
      <c r="C16" s="61"/>
      <c r="D16" s="6">
        <f>D10/D3*100</f>
        <v>106.54399474131613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243771.626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20380.5</v>
      </c>
    </row>
    <row r="23" spans="1:4" s="8" customFormat="1" ht="12.75" customHeight="1">
      <c r="A23" s="62" t="s">
        <v>29</v>
      </c>
      <c r="B23" s="63"/>
      <c r="C23" s="64"/>
      <c r="D23" s="2">
        <v>12454.992</v>
      </c>
    </row>
    <row r="24" spans="1:4" s="8" customFormat="1" ht="12.75" customHeight="1">
      <c r="A24" s="62" t="s">
        <v>12</v>
      </c>
      <c r="B24" s="63"/>
      <c r="C24" s="64"/>
      <c r="D24" s="2">
        <v>10647.42</v>
      </c>
    </row>
    <row r="25" spans="1:4" s="8" customFormat="1" ht="23.25" customHeight="1">
      <c r="A25" s="62" t="s">
        <v>48</v>
      </c>
      <c r="B25" s="63"/>
      <c r="C25" s="64"/>
      <c r="D25" s="2">
        <v>20877.708</v>
      </c>
    </row>
    <row r="26" spans="1:4" ht="24" customHeight="1">
      <c r="A26" s="62" t="s">
        <v>50</v>
      </c>
      <c r="B26" s="63"/>
      <c r="C26" s="64"/>
      <c r="D26" s="2">
        <v>8866.54</v>
      </c>
    </row>
    <row r="27" spans="1:4" ht="23.25" customHeight="1">
      <c r="A27" s="62" t="s">
        <v>21</v>
      </c>
      <c r="B27" s="63"/>
      <c r="C27" s="64"/>
      <c r="D27" s="2">
        <v>417.13200000000006</v>
      </c>
    </row>
    <row r="28" spans="1:4" ht="12.75" customHeight="1">
      <c r="A28" s="62" t="s">
        <v>28</v>
      </c>
      <c r="B28" s="63"/>
      <c r="C28" s="64"/>
      <c r="D28" s="2">
        <v>26685.28</v>
      </c>
    </row>
    <row r="29" spans="1:4" ht="25.5" customHeight="1">
      <c r="A29" s="62" t="s">
        <v>23</v>
      </c>
      <c r="B29" s="63"/>
      <c r="C29" s="64"/>
      <c r="D29" s="2">
        <v>66880.16399999999</v>
      </c>
    </row>
    <row r="30" spans="1:4" ht="12.75">
      <c r="A30" s="61" t="s">
        <v>13</v>
      </c>
      <c r="B30" s="61"/>
      <c r="C30" s="61"/>
      <c r="D30" s="9">
        <f>SUM(D22:D29)</f>
        <v>167209.73599999998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16</v>
      </c>
      <c r="B32" s="60"/>
      <c r="C32" s="60"/>
      <c r="D32" s="2">
        <v>76561.89</v>
      </c>
    </row>
    <row r="33" spans="1:4" ht="12.75">
      <c r="A33" s="61" t="s">
        <v>14</v>
      </c>
      <c r="B33" s="61"/>
      <c r="C33" s="61"/>
      <c r="D33" s="6">
        <f>SUM(D32:D32)</f>
        <v>76561.89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-10767.425999999978</v>
      </c>
    </row>
    <row r="38" spans="1:4" ht="12.75" customHeight="1">
      <c r="A38" s="71" t="s">
        <v>53</v>
      </c>
      <c r="B38" s="72"/>
      <c r="C38" s="73"/>
      <c r="D38" s="15">
        <f>D15-D33</f>
        <v>37709.59</v>
      </c>
    </row>
    <row r="39" spans="1:4" s="16" customFormat="1" ht="24.75" customHeight="1">
      <c r="A39" s="71" t="s">
        <v>54</v>
      </c>
      <c r="B39" s="74"/>
      <c r="C39" s="75"/>
      <c r="D39" s="3">
        <v>34271.64</v>
      </c>
    </row>
    <row r="40" ht="12.75">
      <c r="D40"/>
    </row>
    <row r="41" spans="1:4" ht="12.75">
      <c r="A41" s="8" t="s">
        <v>17</v>
      </c>
      <c r="B41" s="17"/>
      <c r="C41" s="17"/>
      <c r="D41" s="18" t="s">
        <v>18</v>
      </c>
    </row>
    <row r="42" spans="1:4" ht="12.75">
      <c r="A42" s="19"/>
      <c r="B42" s="19"/>
      <c r="C42" s="19"/>
      <c r="D42" s="20"/>
    </row>
    <row r="43" spans="2:4" ht="12.75">
      <c r="B43" s="17"/>
      <c r="C43" s="17"/>
      <c r="D43" s="21"/>
    </row>
    <row r="44" spans="1:4" ht="12.75">
      <c r="A44" s="17"/>
      <c r="D44" s="22"/>
    </row>
    <row r="45" ht="12.75">
      <c r="D45" s="22"/>
    </row>
    <row r="46" ht="12.75">
      <c r="D46"/>
    </row>
    <row r="47" spans="2:4" ht="12.75">
      <c r="B47" s="16"/>
      <c r="C47" s="16"/>
      <c r="D47"/>
    </row>
    <row r="48" ht="12.75">
      <c r="D48"/>
    </row>
    <row r="49" spans="1:4" ht="12.75">
      <c r="A49" s="23"/>
      <c r="D49"/>
    </row>
    <row r="50" ht="12.75">
      <c r="D50"/>
    </row>
    <row r="51" ht="12.75">
      <c r="D51"/>
    </row>
    <row r="52" spans="1:4" ht="14.25" customHeight="1">
      <c r="A52" s="24"/>
      <c r="B52" s="24"/>
      <c r="C52" s="24"/>
      <c r="D52" s="25"/>
    </row>
    <row r="53" spans="1:8" ht="12.75">
      <c r="A53" s="66"/>
      <c r="B53" s="67"/>
      <c r="C53" s="67"/>
      <c r="D53" s="67"/>
      <c r="E53" s="67"/>
      <c r="F53" s="67"/>
      <c r="G53" s="67"/>
      <c r="H53" s="67"/>
    </row>
    <row r="54" ht="12.75">
      <c r="D54"/>
    </row>
    <row r="55" ht="12.75">
      <c r="D55"/>
    </row>
    <row r="56" ht="12.75">
      <c r="D56"/>
    </row>
    <row r="57" spans="1:4" ht="12.75">
      <c r="A57" s="27"/>
      <c r="B57" s="27"/>
      <c r="C57" s="27"/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spans="1:8" ht="12.75">
      <c r="A67" s="67"/>
      <c r="B67" s="67"/>
      <c r="C67" s="67"/>
      <c r="D67" s="67"/>
      <c r="E67" s="67"/>
      <c r="F67" s="67"/>
      <c r="G67" s="67"/>
      <c r="H67" s="67"/>
    </row>
    <row r="68" spans="1:8" ht="12.75">
      <c r="A68" s="26"/>
      <c r="B68" s="26"/>
      <c r="C68" s="26"/>
      <c r="D68" s="26"/>
      <c r="E68" s="26"/>
      <c r="F68" s="26"/>
      <c r="G68" s="26"/>
      <c r="H68" s="26"/>
    </row>
  </sheetData>
  <sheetProtection/>
  <mergeCells count="35">
    <mergeCell ref="A6:C6"/>
    <mergeCell ref="A7:D7"/>
    <mergeCell ref="A8:C8"/>
    <mergeCell ref="A10:C11"/>
    <mergeCell ref="D10:D11"/>
    <mergeCell ref="A1:D1"/>
    <mergeCell ref="A3:C4"/>
    <mergeCell ref="D3:D4"/>
    <mergeCell ref="A5:D5"/>
    <mergeCell ref="A16:C16"/>
    <mergeCell ref="A19:C20"/>
    <mergeCell ref="D19:D20"/>
    <mergeCell ref="A21:D21"/>
    <mergeCell ref="A12:D12"/>
    <mergeCell ref="A13:C13"/>
    <mergeCell ref="A14:D14"/>
    <mergeCell ref="A15:C15"/>
    <mergeCell ref="A26:C26"/>
    <mergeCell ref="A27:C27"/>
    <mergeCell ref="A28:C28"/>
    <mergeCell ref="A29:C29"/>
    <mergeCell ref="A22:C22"/>
    <mergeCell ref="A23:C23"/>
    <mergeCell ref="A24:C24"/>
    <mergeCell ref="A25:C25"/>
    <mergeCell ref="A30:C30"/>
    <mergeCell ref="A38:C38"/>
    <mergeCell ref="A39:C39"/>
    <mergeCell ref="A53:H53"/>
    <mergeCell ref="A67:H67"/>
    <mergeCell ref="A31:D31"/>
    <mergeCell ref="A32:C32"/>
    <mergeCell ref="A33:C33"/>
    <mergeCell ref="A36:D36"/>
    <mergeCell ref="A37:C3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83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116611.32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116611.32-62965.19</f>
        <v>53646.130000000005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62965.19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103900.84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103900.84-55688.23</f>
        <v>48212.60999999999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55688.23</v>
      </c>
    </row>
    <row r="16" spans="1:4" ht="12.75">
      <c r="A16" s="61" t="s">
        <v>10</v>
      </c>
      <c r="B16" s="61"/>
      <c r="C16" s="61"/>
      <c r="D16" s="6">
        <f>D10/D3*100</f>
        <v>89.10013195974456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90824.67799999999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11634</v>
      </c>
    </row>
    <row r="23" spans="1:4" s="8" customFormat="1" ht="12.75" customHeight="1">
      <c r="A23" s="62" t="s">
        <v>29</v>
      </c>
      <c r="B23" s="63"/>
      <c r="C23" s="64"/>
      <c r="D23" s="2">
        <v>6328.896000000001</v>
      </c>
    </row>
    <row r="24" spans="1:4" s="8" customFormat="1" ht="12.75" customHeight="1">
      <c r="A24" s="62" t="s">
        <v>12</v>
      </c>
      <c r="B24" s="63"/>
      <c r="C24" s="64"/>
      <c r="D24" s="2">
        <v>5118.960000000001</v>
      </c>
    </row>
    <row r="25" spans="1:4" s="8" customFormat="1" ht="23.25" customHeight="1">
      <c r="A25" s="62" t="s">
        <v>48</v>
      </c>
      <c r="B25" s="63"/>
      <c r="C25" s="64"/>
      <c r="D25" s="2">
        <v>6958.704</v>
      </c>
    </row>
    <row r="26" spans="1:4" ht="24" customHeight="1">
      <c r="A26" s="62" t="s">
        <v>50</v>
      </c>
      <c r="B26" s="63"/>
      <c r="C26" s="64"/>
      <c r="D26" s="2">
        <v>3257.5199999999995</v>
      </c>
    </row>
    <row r="27" spans="1:4" ht="23.25" customHeight="1">
      <c r="A27" s="62" t="s">
        <v>21</v>
      </c>
      <c r="B27" s="63"/>
      <c r="C27" s="64"/>
      <c r="D27" s="2">
        <v>279.216</v>
      </c>
    </row>
    <row r="28" spans="1:4" ht="12.75" customHeight="1">
      <c r="A28" s="62" t="s">
        <v>28</v>
      </c>
      <c r="B28" s="63"/>
      <c r="C28" s="64"/>
      <c r="D28" s="2">
        <v>5168.64</v>
      </c>
    </row>
    <row r="29" spans="1:4" ht="25.5" customHeight="1">
      <c r="A29" s="62" t="s">
        <v>23</v>
      </c>
      <c r="B29" s="63"/>
      <c r="C29" s="64"/>
      <c r="D29" s="2">
        <v>14767.632</v>
      </c>
    </row>
    <row r="30" spans="1:4" ht="12.75">
      <c r="A30" s="61" t="s">
        <v>13</v>
      </c>
      <c r="B30" s="61"/>
      <c r="C30" s="61"/>
      <c r="D30" s="9">
        <f>SUM(D22:D29)</f>
        <v>53513.56799999999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16</v>
      </c>
      <c r="B32" s="60"/>
      <c r="C32" s="60"/>
      <c r="D32" s="2">
        <v>37311.11</v>
      </c>
    </row>
    <row r="33" spans="1:4" ht="12.75">
      <c r="A33" s="61" t="s">
        <v>14</v>
      </c>
      <c r="B33" s="61"/>
      <c r="C33" s="61"/>
      <c r="D33" s="6">
        <f>SUM(D32:D32)</f>
        <v>37311.11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-5300.957999999999</v>
      </c>
    </row>
    <row r="38" spans="1:4" ht="12.75" customHeight="1">
      <c r="A38" s="71" t="s">
        <v>53</v>
      </c>
      <c r="B38" s="72"/>
      <c r="C38" s="73"/>
      <c r="D38" s="15">
        <f>D15-D33</f>
        <v>18377.120000000003</v>
      </c>
    </row>
    <row r="39" spans="1:4" s="16" customFormat="1" ht="24.75" customHeight="1">
      <c r="A39" s="71" t="s">
        <v>54</v>
      </c>
      <c r="B39" s="74"/>
      <c r="C39" s="75"/>
      <c r="D39" s="3">
        <v>25159.28</v>
      </c>
    </row>
    <row r="40" ht="12.75">
      <c r="D40"/>
    </row>
    <row r="41" spans="1:4" ht="12.75">
      <c r="A41" s="8" t="s">
        <v>17</v>
      </c>
      <c r="B41" s="17"/>
      <c r="C41" s="17"/>
      <c r="D41" s="18" t="s">
        <v>18</v>
      </c>
    </row>
    <row r="42" spans="1:4" ht="12.75">
      <c r="A42" s="19"/>
      <c r="B42" s="19"/>
      <c r="C42" s="19"/>
      <c r="D42" s="20"/>
    </row>
    <row r="43" spans="2:4" ht="12.75">
      <c r="B43" s="17"/>
      <c r="C43" s="17"/>
      <c r="D43" s="21"/>
    </row>
    <row r="44" spans="1:4" ht="12.75">
      <c r="A44" s="17"/>
      <c r="D44" s="22"/>
    </row>
    <row r="45" ht="12.75">
      <c r="D45" s="22"/>
    </row>
    <row r="46" ht="12.75">
      <c r="D46"/>
    </row>
    <row r="47" spans="2:4" ht="12.75">
      <c r="B47" s="16"/>
      <c r="C47" s="16"/>
      <c r="D47"/>
    </row>
    <row r="48" ht="12.75">
      <c r="D48"/>
    </row>
    <row r="49" spans="1:4" ht="12.75">
      <c r="A49" s="23"/>
      <c r="D49"/>
    </row>
    <row r="50" ht="12.75">
      <c r="D50"/>
    </row>
    <row r="51" ht="12.75">
      <c r="D51"/>
    </row>
    <row r="52" spans="1:4" ht="14.25" customHeight="1">
      <c r="A52" s="24"/>
      <c r="B52" s="24"/>
      <c r="C52" s="24"/>
      <c r="D52" s="25"/>
    </row>
    <row r="53" spans="1:8" ht="12.75">
      <c r="A53" s="66"/>
      <c r="B53" s="67"/>
      <c r="C53" s="67"/>
      <c r="D53" s="67"/>
      <c r="E53" s="67"/>
      <c r="F53" s="67"/>
      <c r="G53" s="67"/>
      <c r="H53" s="67"/>
    </row>
    <row r="54" ht="12.75">
      <c r="D54"/>
    </row>
    <row r="55" ht="12.75">
      <c r="D55"/>
    </row>
    <row r="56" ht="12.75">
      <c r="D56"/>
    </row>
    <row r="57" spans="1:4" ht="12.75">
      <c r="A57" s="27"/>
      <c r="B57" s="27"/>
      <c r="C57" s="27"/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spans="1:8" ht="12.75">
      <c r="A67" s="67"/>
      <c r="B67" s="67"/>
      <c r="C67" s="67"/>
      <c r="D67" s="67"/>
      <c r="E67" s="67"/>
      <c r="F67" s="67"/>
      <c r="G67" s="67"/>
      <c r="H67" s="67"/>
    </row>
    <row r="68" spans="1:8" ht="12.75">
      <c r="A68" s="26"/>
      <c r="B68" s="26"/>
      <c r="C68" s="26"/>
      <c r="D68" s="26"/>
      <c r="E68" s="26"/>
      <c r="F68" s="26"/>
      <c r="G68" s="26"/>
      <c r="H68" s="26"/>
    </row>
  </sheetData>
  <sheetProtection/>
  <mergeCells count="35">
    <mergeCell ref="A37:C37"/>
    <mergeCell ref="A38:C38"/>
    <mergeCell ref="A39:C39"/>
    <mergeCell ref="A53:H53"/>
    <mergeCell ref="A67:H67"/>
    <mergeCell ref="A29:C29"/>
    <mergeCell ref="A30:C30"/>
    <mergeCell ref="A31:D31"/>
    <mergeCell ref="A32:C32"/>
    <mergeCell ref="A33:C33"/>
    <mergeCell ref="A36:D36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2" sqref="D32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82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360149.13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v>210958.53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149190.6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323400.14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v>187050.32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136349.82</v>
      </c>
    </row>
    <row r="16" spans="1:4" ht="12.75">
      <c r="A16" s="61" t="s">
        <v>10</v>
      </c>
      <c r="B16" s="61"/>
      <c r="C16" s="61"/>
      <c r="D16" s="6">
        <f>D10/D3*100</f>
        <v>89.79617415707766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289711.10000000003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19873.84</v>
      </c>
    </row>
    <row r="23" spans="1:4" s="8" customFormat="1" ht="12.75" customHeight="1">
      <c r="A23" s="62" t="s">
        <v>29</v>
      </c>
      <c r="B23" s="63"/>
      <c r="C23" s="64"/>
      <c r="D23" s="2">
        <v>24761.54</v>
      </c>
    </row>
    <row r="24" spans="1:4" s="8" customFormat="1" ht="12.75" customHeight="1">
      <c r="A24" s="62" t="s">
        <v>12</v>
      </c>
      <c r="B24" s="63"/>
      <c r="C24" s="64"/>
      <c r="D24" s="2">
        <v>19062.78</v>
      </c>
    </row>
    <row r="25" spans="1:4" s="8" customFormat="1" ht="16.5" customHeight="1">
      <c r="A25" s="62" t="s">
        <v>48</v>
      </c>
      <c r="B25" s="63"/>
      <c r="C25" s="64"/>
      <c r="D25" s="2">
        <v>37630.83</v>
      </c>
    </row>
    <row r="26" spans="1:4" s="8" customFormat="1" ht="23.25" customHeight="1">
      <c r="A26" s="62" t="s">
        <v>50</v>
      </c>
      <c r="B26" s="63"/>
      <c r="C26" s="64"/>
      <c r="D26" s="2">
        <v>17492.9</v>
      </c>
    </row>
    <row r="27" spans="1:4" ht="24" customHeight="1">
      <c r="A27" s="62" t="s">
        <v>21</v>
      </c>
      <c r="B27" s="63"/>
      <c r="C27" s="64"/>
      <c r="D27" s="2">
        <v>672.8</v>
      </c>
    </row>
    <row r="28" spans="1:4" ht="25.5" customHeight="1">
      <c r="A28" s="62" t="s">
        <v>28</v>
      </c>
      <c r="B28" s="63"/>
      <c r="C28" s="64"/>
      <c r="D28" s="2">
        <v>43019.3</v>
      </c>
    </row>
    <row r="29" spans="1:4" ht="12.75" customHeight="1">
      <c r="A29" s="62" t="s">
        <v>23</v>
      </c>
      <c r="B29" s="63"/>
      <c r="C29" s="64"/>
      <c r="D29" s="2">
        <v>35842.73</v>
      </c>
    </row>
    <row r="30" spans="1:4" ht="12.75">
      <c r="A30" s="61" t="s">
        <v>13</v>
      </c>
      <c r="B30" s="61"/>
      <c r="C30" s="61"/>
      <c r="D30" s="9">
        <f>SUM(D22:D29)</f>
        <v>198356.72000000003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24</v>
      </c>
      <c r="B32" s="60"/>
      <c r="C32" s="60"/>
      <c r="D32" s="2">
        <v>91354.38</v>
      </c>
    </row>
    <row r="33" spans="1:4" ht="12.75">
      <c r="A33" s="61" t="s">
        <v>14</v>
      </c>
      <c r="B33" s="61"/>
      <c r="C33" s="61"/>
      <c r="D33" s="6">
        <f>SUM(D32:D32)</f>
        <v>91354.38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-11306.400000000023</v>
      </c>
    </row>
    <row r="38" spans="1:4" ht="12.75" customHeight="1">
      <c r="A38" s="71" t="s">
        <v>53</v>
      </c>
      <c r="B38" s="72"/>
      <c r="C38" s="73"/>
      <c r="D38" s="15">
        <f>D15-D33</f>
        <v>44995.44</v>
      </c>
    </row>
    <row r="39" spans="1:4" s="16" customFormat="1" ht="24.75" customHeight="1">
      <c r="A39" s="71" t="s">
        <v>54</v>
      </c>
      <c r="B39" s="74"/>
      <c r="C39" s="75"/>
      <c r="D39" s="3">
        <v>92424.49</v>
      </c>
    </row>
    <row r="40" spans="1:4" ht="12.75">
      <c r="A40" s="61" t="s">
        <v>25</v>
      </c>
      <c r="B40" s="61"/>
      <c r="C40" s="61"/>
      <c r="D40" s="6">
        <f>D37+D38</f>
        <v>33689.03999999998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39:C39"/>
    <mergeCell ref="A54:H54"/>
    <mergeCell ref="A68:H68"/>
    <mergeCell ref="A31:D31"/>
    <mergeCell ref="A32:C32"/>
    <mergeCell ref="A33:C33"/>
    <mergeCell ref="A36:D36"/>
    <mergeCell ref="A37:C37"/>
    <mergeCell ref="A40:C40"/>
    <mergeCell ref="A38:C38"/>
    <mergeCell ref="A19:C20"/>
    <mergeCell ref="D19:D20"/>
    <mergeCell ref="A30:C30"/>
    <mergeCell ref="A23:C23"/>
    <mergeCell ref="A24:C24"/>
    <mergeCell ref="A26:C26"/>
    <mergeCell ref="A27:C27"/>
    <mergeCell ref="A25:C25"/>
    <mergeCell ref="A28:C28"/>
    <mergeCell ref="A29:C29"/>
    <mergeCell ref="A21:D21"/>
    <mergeCell ref="A22:C22"/>
    <mergeCell ref="A8:C8"/>
    <mergeCell ref="A10:C11"/>
    <mergeCell ref="D10:D11"/>
    <mergeCell ref="A12:D12"/>
    <mergeCell ref="A13:C13"/>
    <mergeCell ref="A14:D14"/>
    <mergeCell ref="A15:C15"/>
    <mergeCell ref="A16:C16"/>
    <mergeCell ref="A6:C6"/>
    <mergeCell ref="A7:D7"/>
    <mergeCell ref="A1:D1"/>
    <mergeCell ref="A3:C4"/>
    <mergeCell ref="D3:D4"/>
    <mergeCell ref="A5:D5"/>
  </mergeCells>
  <printOptions/>
  <pageMargins left="0.7086614173228347" right="0.7086614173228347" top="0.7480314960629921" bottom="0.5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26">
      <selection activeCell="D40" sqref="D40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80.25" customHeight="1">
      <c r="A1" s="43" t="s">
        <v>81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340756.25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v>202166.52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138589.73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297190.72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v>173561.66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123629.06</v>
      </c>
    </row>
    <row r="16" spans="1:4" ht="12.75">
      <c r="A16" s="61" t="s">
        <v>10</v>
      </c>
      <c r="B16" s="61"/>
      <c r="C16" s="61"/>
      <c r="D16" s="6">
        <f>D10/D3*100</f>
        <v>87.21504594559893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 customHeight="1">
      <c r="A19" s="44" t="s">
        <v>11</v>
      </c>
      <c r="B19" s="54"/>
      <c r="C19" s="55"/>
      <c r="D19" s="91">
        <f>D30+D33</f>
        <v>331115.48</v>
      </c>
    </row>
    <row r="20" spans="1:4" ht="12.75">
      <c r="A20" s="56"/>
      <c r="B20" s="57"/>
      <c r="C20" s="58"/>
      <c r="D20" s="91"/>
    </row>
    <row r="21" spans="1:4" ht="12.75" customHeight="1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36746.82</v>
      </c>
    </row>
    <row r="23" spans="1:4" s="8" customFormat="1" ht="12.75" customHeight="1">
      <c r="A23" s="62" t="s">
        <v>29</v>
      </c>
      <c r="B23" s="63"/>
      <c r="C23" s="64"/>
      <c r="D23" s="2">
        <v>34519.74</v>
      </c>
    </row>
    <row r="24" spans="1:4" s="8" customFormat="1" ht="12.75" customHeight="1">
      <c r="A24" s="62" t="s">
        <v>12</v>
      </c>
      <c r="B24" s="63"/>
      <c r="C24" s="64"/>
      <c r="D24" s="2">
        <v>18930.18</v>
      </c>
    </row>
    <row r="25" spans="1:4" s="8" customFormat="1" ht="23.25" customHeight="1">
      <c r="A25" s="62" t="s">
        <v>48</v>
      </c>
      <c r="B25" s="63"/>
      <c r="C25" s="64"/>
      <c r="D25" s="2">
        <v>30288.29</v>
      </c>
    </row>
    <row r="26" spans="1:4" ht="24" customHeight="1">
      <c r="A26" s="62" t="s">
        <v>50</v>
      </c>
      <c r="B26" s="63"/>
      <c r="C26" s="64"/>
      <c r="D26" s="2">
        <f>17371.22+5598.3</f>
        <v>22969.52</v>
      </c>
    </row>
    <row r="27" spans="1:4" ht="23.25" customHeight="1">
      <c r="A27" s="62" t="s">
        <v>21</v>
      </c>
      <c r="B27" s="63"/>
      <c r="C27" s="64"/>
      <c r="D27" s="2">
        <v>568</v>
      </c>
    </row>
    <row r="28" spans="1:4" ht="12.75" customHeight="1">
      <c r="A28" s="62" t="s">
        <v>28</v>
      </c>
      <c r="B28" s="63"/>
      <c r="C28" s="64"/>
      <c r="D28" s="2">
        <v>42982.64</v>
      </c>
    </row>
    <row r="29" spans="1:4" ht="25.5" customHeight="1">
      <c r="A29" s="62" t="s">
        <v>23</v>
      </c>
      <c r="B29" s="63"/>
      <c r="C29" s="64"/>
      <c r="D29" s="2">
        <v>55454.29</v>
      </c>
    </row>
    <row r="30" spans="1:4" ht="12.75" customHeight="1">
      <c r="A30" s="61" t="s">
        <v>13</v>
      </c>
      <c r="B30" s="61"/>
      <c r="C30" s="61"/>
      <c r="D30" s="9">
        <f>SUM(D22:D29)</f>
        <v>242459.48</v>
      </c>
    </row>
    <row r="31" spans="1:4" ht="12.75" customHeight="1">
      <c r="A31" s="59" t="s">
        <v>8</v>
      </c>
      <c r="B31" s="59"/>
      <c r="C31" s="59"/>
      <c r="D31" s="59"/>
    </row>
    <row r="32" spans="1:4" ht="44.25" customHeight="1">
      <c r="A32" s="60" t="s">
        <v>26</v>
      </c>
      <c r="B32" s="60"/>
      <c r="C32" s="60"/>
      <c r="D32" s="2">
        <v>88656</v>
      </c>
    </row>
    <row r="33" spans="1:4" ht="43.5" customHeight="1">
      <c r="A33" s="61" t="s">
        <v>14</v>
      </c>
      <c r="B33" s="61"/>
      <c r="C33" s="61"/>
      <c r="D33" s="6">
        <f>SUM(D32:D32)</f>
        <v>88656</v>
      </c>
    </row>
    <row r="34" spans="1:4" ht="12.75" customHeight="1">
      <c r="A34" s="10"/>
      <c r="B34" s="10"/>
      <c r="C34" s="10"/>
      <c r="D34" s="11"/>
    </row>
    <row r="35" spans="1:4" ht="12.75" customHeight="1">
      <c r="A35" s="12"/>
      <c r="B35" s="13"/>
      <c r="C35" s="12"/>
      <c r="D35" s="14"/>
    </row>
    <row r="36" spans="1:4" ht="12.75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-68897.82</v>
      </c>
    </row>
    <row r="38" spans="1:4" ht="13.5" customHeight="1">
      <c r="A38" s="71" t="s">
        <v>53</v>
      </c>
      <c r="B38" s="72"/>
      <c r="C38" s="73"/>
      <c r="D38" s="15">
        <f>D15-D33</f>
        <v>34973.06</v>
      </c>
    </row>
    <row r="39" spans="1:4" ht="12.75" customHeight="1">
      <c r="A39" s="71" t="s">
        <v>54</v>
      </c>
      <c r="B39" s="74"/>
      <c r="C39" s="75"/>
      <c r="D39" s="3">
        <v>113473.56</v>
      </c>
    </row>
    <row r="40" spans="1:4" ht="12.75" customHeight="1">
      <c r="A40" s="61" t="s">
        <v>25</v>
      </c>
      <c r="B40" s="61"/>
      <c r="C40" s="61"/>
      <c r="D40" s="6">
        <f>D37+D38</f>
        <v>-33924.76000000001</v>
      </c>
    </row>
    <row r="41" spans="1:4" s="16" customFormat="1" ht="18" customHeight="1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8"/>
      <c r="B43" s="17"/>
      <c r="C43" s="17"/>
      <c r="D43" s="18"/>
    </row>
    <row r="44" spans="1:4" ht="12.75">
      <c r="A44" s="19"/>
      <c r="B44" s="19"/>
      <c r="C44" s="19"/>
      <c r="D44" s="20"/>
    </row>
    <row r="45" spans="2:4" ht="12.75">
      <c r="B45" s="17"/>
      <c r="C45" s="17"/>
      <c r="D45" s="21"/>
    </row>
    <row r="46" spans="1:4" ht="12.75">
      <c r="A46" s="17"/>
      <c r="D46" s="22"/>
    </row>
    <row r="47" ht="12.75">
      <c r="D47" s="22"/>
    </row>
    <row r="48" ht="12.75">
      <c r="D48"/>
    </row>
    <row r="49" spans="2:4" ht="12.75">
      <c r="B49" s="16"/>
      <c r="C49" s="16"/>
      <c r="D49"/>
    </row>
    <row r="50" ht="12.75">
      <c r="D50"/>
    </row>
    <row r="51" spans="1:4" ht="12.75">
      <c r="A51" s="23"/>
      <c r="D51"/>
    </row>
    <row r="52" ht="12.75">
      <c r="D52"/>
    </row>
    <row r="53" ht="12.75">
      <c r="D53"/>
    </row>
    <row r="54" spans="1:4" ht="14.25" customHeight="1">
      <c r="A54" s="24"/>
      <c r="B54" s="24"/>
      <c r="C54" s="24"/>
      <c r="D54" s="25"/>
    </row>
    <row r="55" spans="1:8" ht="12.75">
      <c r="A55" s="66"/>
      <c r="B55" s="67"/>
      <c r="C55" s="67"/>
      <c r="D55" s="67"/>
      <c r="E55" s="67"/>
      <c r="F55" s="67"/>
      <c r="G55" s="67"/>
      <c r="H55" s="67"/>
    </row>
    <row r="56" ht="12.75">
      <c r="D56"/>
    </row>
    <row r="57" ht="12.75">
      <c r="D57"/>
    </row>
    <row r="58" ht="12.75">
      <c r="D58"/>
    </row>
    <row r="59" spans="1:4" ht="12.75">
      <c r="A59" s="27"/>
      <c r="B59" s="27"/>
      <c r="C59" s="27"/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spans="1:8" ht="12.75">
      <c r="A69" s="67"/>
      <c r="B69" s="67"/>
      <c r="C69" s="67"/>
      <c r="D69" s="67"/>
      <c r="E69" s="67"/>
      <c r="F69" s="67"/>
      <c r="G69" s="67"/>
      <c r="H69" s="67"/>
    </row>
    <row r="70" spans="1:8" ht="12.75">
      <c r="A70" s="26"/>
      <c r="B70" s="26"/>
      <c r="C70" s="26"/>
      <c r="D70" s="26"/>
      <c r="E70" s="26"/>
      <c r="F70" s="26"/>
      <c r="G70" s="26"/>
      <c r="H70" s="26"/>
    </row>
  </sheetData>
  <sheetProtection/>
  <mergeCells count="36">
    <mergeCell ref="A69:H69"/>
    <mergeCell ref="A33:C33"/>
    <mergeCell ref="A39:C39"/>
    <mergeCell ref="A32:C32"/>
    <mergeCell ref="A36:D36"/>
    <mergeCell ref="A37:C37"/>
    <mergeCell ref="A38:C38"/>
    <mergeCell ref="A29:C29"/>
    <mergeCell ref="A30:C30"/>
    <mergeCell ref="A31:D31"/>
    <mergeCell ref="A40:C40"/>
    <mergeCell ref="A55:H55"/>
    <mergeCell ref="A27:C27"/>
    <mergeCell ref="A28:C28"/>
    <mergeCell ref="A15:C15"/>
    <mergeCell ref="A16:C16"/>
    <mergeCell ref="A19:C20"/>
    <mergeCell ref="A23:C23"/>
    <mergeCell ref="A24:C24"/>
    <mergeCell ref="A25:C25"/>
    <mergeCell ref="A26:C26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6:C6"/>
    <mergeCell ref="A7:D7"/>
    <mergeCell ref="A1:D1"/>
    <mergeCell ref="A3:C4"/>
    <mergeCell ref="D3:D4"/>
    <mergeCell ref="A5:D5"/>
  </mergeCells>
  <printOptions/>
  <pageMargins left="0.7086614173228347" right="0.7086614173228347" top="0.38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80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269252.08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269252.08-83909.2</f>
        <v>185342.88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83909.2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209841.55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209841.55-73896.06</f>
        <v>135945.49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73896.06</v>
      </c>
    </row>
    <row r="16" spans="1:4" ht="12.75">
      <c r="A16" s="61" t="s">
        <v>10</v>
      </c>
      <c r="B16" s="61"/>
      <c r="C16" s="61"/>
      <c r="D16" s="6">
        <f>D10/D3*100</f>
        <v>77.93497825532117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213179.876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27435.86</v>
      </c>
    </row>
    <row r="23" spans="1:4" s="8" customFormat="1" ht="12.75" customHeight="1">
      <c r="A23" s="62" t="s">
        <v>29</v>
      </c>
      <c r="B23" s="63"/>
      <c r="C23" s="64"/>
      <c r="D23" s="2">
        <v>35167.02</v>
      </c>
    </row>
    <row r="24" spans="1:4" s="8" customFormat="1" ht="12.75" customHeight="1">
      <c r="A24" s="62" t="s">
        <v>12</v>
      </c>
      <c r="B24" s="63"/>
      <c r="C24" s="64"/>
      <c r="D24" s="2">
        <v>29285.14</v>
      </c>
    </row>
    <row r="25" spans="1:4" s="8" customFormat="1" ht="16.5" customHeight="1">
      <c r="A25" s="62" t="s">
        <v>48</v>
      </c>
      <c r="B25" s="63"/>
      <c r="C25" s="64"/>
      <c r="D25" s="2">
        <v>20856.224</v>
      </c>
    </row>
    <row r="26" spans="1:4" s="8" customFormat="1" ht="23.25" customHeight="1">
      <c r="A26" s="62" t="s">
        <v>50</v>
      </c>
      <c r="B26" s="63"/>
      <c r="C26" s="64"/>
      <c r="D26" s="2">
        <v>7696.952</v>
      </c>
    </row>
    <row r="27" spans="1:4" ht="24" customHeight="1">
      <c r="A27" s="62" t="s">
        <v>21</v>
      </c>
      <c r="B27" s="63"/>
      <c r="C27" s="64"/>
      <c r="D27" s="2">
        <v>680.6519999999999</v>
      </c>
    </row>
    <row r="28" spans="1:4" ht="25.5" customHeight="1">
      <c r="A28" s="62" t="s">
        <v>28</v>
      </c>
      <c r="B28" s="63"/>
      <c r="C28" s="64"/>
      <c r="D28" s="2">
        <v>23788.612</v>
      </c>
    </row>
    <row r="29" spans="1:4" ht="12.75" customHeight="1">
      <c r="A29" s="62" t="s">
        <v>23</v>
      </c>
      <c r="B29" s="63"/>
      <c r="C29" s="64"/>
      <c r="D29" s="2">
        <v>36494.116</v>
      </c>
    </row>
    <row r="30" spans="1:4" ht="12.75">
      <c r="A30" s="61" t="s">
        <v>13</v>
      </c>
      <c r="B30" s="61"/>
      <c r="C30" s="61"/>
      <c r="D30" s="9">
        <f>SUM(D22:D29)</f>
        <v>181404.576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31775.3</v>
      </c>
    </row>
    <row r="33" spans="1:4" ht="12.75">
      <c r="A33" s="61" t="s">
        <v>14</v>
      </c>
      <c r="B33" s="61"/>
      <c r="C33" s="61"/>
      <c r="D33" s="6">
        <f>SUM(D32:D32)</f>
        <v>31775.3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-45459.08600000001</v>
      </c>
    </row>
    <row r="38" spans="1:4" ht="12.75" customHeight="1">
      <c r="A38" s="71" t="s">
        <v>53</v>
      </c>
      <c r="B38" s="72"/>
      <c r="C38" s="73"/>
      <c r="D38" s="15">
        <f>D15-D33</f>
        <v>42120.759999999995</v>
      </c>
    </row>
    <row r="39" spans="1:4" s="16" customFormat="1" ht="24.75" customHeight="1">
      <c r="A39" s="71" t="s">
        <v>54</v>
      </c>
      <c r="B39" s="74"/>
      <c r="C39" s="75"/>
      <c r="D39" s="3">
        <v>173543.52</v>
      </c>
    </row>
    <row r="40" spans="1:4" ht="12.75">
      <c r="A40" s="61" t="s">
        <v>25</v>
      </c>
      <c r="B40" s="61"/>
      <c r="C40" s="61"/>
      <c r="D40" s="6">
        <f>D37+D38</f>
        <v>-3338.3260000000155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40:C40"/>
    <mergeCell ref="A54:H54"/>
    <mergeCell ref="A29:C29"/>
    <mergeCell ref="A30:C30"/>
    <mergeCell ref="A31:D31"/>
    <mergeCell ref="A32:C32"/>
    <mergeCell ref="A33:C33"/>
    <mergeCell ref="A68:H68"/>
    <mergeCell ref="A36:D36"/>
    <mergeCell ref="A37:C37"/>
    <mergeCell ref="A38:C38"/>
    <mergeCell ref="A39:C39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22:C22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249585.24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249585.24-77365.92</f>
        <v>172219.32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77365.92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296726.37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296726.37-113862.14</f>
        <v>182864.22999999998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113862.14</v>
      </c>
    </row>
    <row r="16" spans="1:4" ht="12.75">
      <c r="A16" s="61" t="s">
        <v>10</v>
      </c>
      <c r="B16" s="61"/>
      <c r="C16" s="61"/>
      <c r="D16" s="6">
        <f>D10/D3*100</f>
        <v>118.88778759513184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223573.66000000003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">
        <v>27313.1</v>
      </c>
    </row>
    <row r="23" spans="1:4" s="8" customFormat="1" ht="12.75" customHeight="1">
      <c r="A23" s="62" t="s">
        <v>29</v>
      </c>
      <c r="B23" s="63"/>
      <c r="C23" s="64"/>
      <c r="D23" s="2">
        <v>25051.7</v>
      </c>
    </row>
    <row r="24" spans="1:4" s="8" customFormat="1" ht="12.75" customHeight="1">
      <c r="A24" s="62" t="s">
        <v>12</v>
      </c>
      <c r="B24" s="63"/>
      <c r="C24" s="64"/>
      <c r="D24" s="2">
        <v>19221.9</v>
      </c>
    </row>
    <row r="25" spans="1:4" s="8" customFormat="1" ht="16.5" customHeight="1">
      <c r="A25" s="62" t="s">
        <v>48</v>
      </c>
      <c r="B25" s="63"/>
      <c r="C25" s="64"/>
      <c r="D25" s="2">
        <v>20755.04</v>
      </c>
    </row>
    <row r="26" spans="1:4" s="8" customFormat="1" ht="23.25" customHeight="1">
      <c r="A26" s="62" t="s">
        <v>50</v>
      </c>
      <c r="B26" s="63"/>
      <c r="C26" s="64"/>
      <c r="D26" s="2">
        <v>17638.920000000002</v>
      </c>
    </row>
    <row r="27" spans="1:4" ht="24" customHeight="1">
      <c r="A27" s="62" t="s">
        <v>21</v>
      </c>
      <c r="B27" s="63"/>
      <c r="C27" s="64"/>
      <c r="D27" s="2">
        <v>678.42</v>
      </c>
    </row>
    <row r="28" spans="1:4" ht="24" customHeight="1">
      <c r="A28" s="62" t="s">
        <v>28</v>
      </c>
      <c r="B28" s="63"/>
      <c r="C28" s="64"/>
      <c r="D28" s="2">
        <v>33645.02</v>
      </c>
    </row>
    <row r="29" spans="1:4" ht="25.5" customHeight="1">
      <c r="A29" s="62" t="s">
        <v>23</v>
      </c>
      <c r="B29" s="63"/>
      <c r="C29" s="64"/>
      <c r="D29" s="2">
        <v>30308.86</v>
      </c>
    </row>
    <row r="30" spans="1:4" ht="12.75">
      <c r="A30" s="61" t="s">
        <v>13</v>
      </c>
      <c r="B30" s="61"/>
      <c r="C30" s="61"/>
      <c r="D30" s="9">
        <f>SUM(D22:D29)</f>
        <v>174612.96000000002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35</v>
      </c>
      <c r="B32" s="60"/>
      <c r="C32" s="60"/>
      <c r="D32" s="2">
        <v>48960.7</v>
      </c>
    </row>
    <row r="33" spans="1:4" ht="12.75">
      <c r="A33" s="61" t="s">
        <v>14</v>
      </c>
      <c r="B33" s="61"/>
      <c r="C33" s="61"/>
      <c r="D33" s="6">
        <f>SUM(D32:D32)</f>
        <v>48960.7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8251.26999999996</v>
      </c>
    </row>
    <row r="38" spans="1:4" ht="12.75" customHeight="1">
      <c r="A38" s="71" t="s">
        <v>53</v>
      </c>
      <c r="B38" s="72"/>
      <c r="C38" s="73"/>
      <c r="D38" s="15">
        <f>D15-D33</f>
        <v>64901.44</v>
      </c>
    </row>
    <row r="39" spans="1:4" s="16" customFormat="1" ht="24.75" customHeight="1">
      <c r="A39" s="71" t="s">
        <v>54</v>
      </c>
      <c r="B39" s="74"/>
      <c r="C39" s="75"/>
      <c r="D39" s="3">
        <v>80313.73</v>
      </c>
    </row>
    <row r="40" spans="1:4" ht="12.75">
      <c r="A40" s="61" t="s">
        <v>25</v>
      </c>
      <c r="B40" s="61"/>
      <c r="C40" s="61"/>
      <c r="D40" s="6">
        <f>D37+D38</f>
        <v>73152.70999999996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150737.52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150737.52-81241.56</f>
        <v>69495.95999999999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81241.56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132722.94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132722.94-71227.1</f>
        <v>61495.84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71227.1</v>
      </c>
    </row>
    <row r="16" spans="1:4" ht="12.75">
      <c r="A16" s="61" t="s">
        <v>10</v>
      </c>
      <c r="B16" s="61"/>
      <c r="C16" s="61"/>
      <c r="D16" s="6">
        <f>D10/D3*100</f>
        <v>88.04904047777886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123954.48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29">
        <v>9320</v>
      </c>
    </row>
    <row r="23" spans="1:4" s="8" customFormat="1" ht="12.75" customHeight="1">
      <c r="A23" s="62" t="s">
        <v>29</v>
      </c>
      <c r="B23" s="63"/>
      <c r="C23" s="64"/>
      <c r="D23" s="30">
        <v>8442.88</v>
      </c>
    </row>
    <row r="24" spans="1:4" s="8" customFormat="1" ht="16.5" customHeight="1">
      <c r="A24" s="62" t="s">
        <v>12</v>
      </c>
      <c r="B24" s="63"/>
      <c r="C24" s="64"/>
      <c r="D24" s="29">
        <v>5860.8</v>
      </c>
    </row>
    <row r="25" spans="1:4" s="8" customFormat="1" ht="23.25" customHeight="1">
      <c r="A25" s="62" t="s">
        <v>48</v>
      </c>
      <c r="B25" s="63"/>
      <c r="C25" s="64"/>
      <c r="D25" s="31">
        <v>9401.92</v>
      </c>
    </row>
    <row r="26" spans="1:4" ht="24" customHeight="1">
      <c r="A26" s="62" t="s">
        <v>50</v>
      </c>
      <c r="B26" s="63"/>
      <c r="C26" s="64"/>
      <c r="D26" s="31">
        <v>8311.68</v>
      </c>
    </row>
    <row r="27" spans="1:4" ht="25.5" customHeight="1">
      <c r="A27" s="62" t="s">
        <v>21</v>
      </c>
      <c r="B27" s="63"/>
      <c r="C27" s="64"/>
      <c r="D27" s="30">
        <v>319.68</v>
      </c>
    </row>
    <row r="28" spans="1:4" ht="25.5" customHeight="1">
      <c r="A28" s="62" t="s">
        <v>28</v>
      </c>
      <c r="B28" s="63"/>
      <c r="C28" s="64"/>
      <c r="D28" s="30">
        <v>9057.599999999999</v>
      </c>
    </row>
    <row r="29" spans="1:4" ht="12.75" customHeight="1">
      <c r="A29" s="62" t="s">
        <v>23</v>
      </c>
      <c r="B29" s="63"/>
      <c r="C29" s="64"/>
      <c r="D29" s="30">
        <v>25517.76</v>
      </c>
    </row>
    <row r="30" spans="1:4" ht="12.75">
      <c r="A30" s="61" t="s">
        <v>13</v>
      </c>
      <c r="B30" s="61"/>
      <c r="C30" s="61"/>
      <c r="D30" s="32">
        <f>SUM(D22:D29)</f>
        <v>76232.31999999999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26</v>
      </c>
      <c r="B32" s="60"/>
      <c r="C32" s="60"/>
      <c r="D32" s="2">
        <v>47722.16</v>
      </c>
    </row>
    <row r="33" spans="1:4" ht="12.75">
      <c r="A33" s="61" t="s">
        <v>14</v>
      </c>
      <c r="B33" s="61"/>
      <c r="C33" s="61"/>
      <c r="D33" s="33">
        <f>SUM(D32:D32)</f>
        <v>47722.16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-14736.479999999996</v>
      </c>
    </row>
    <row r="38" spans="1:4" ht="12.75" customHeight="1">
      <c r="A38" s="71" t="s">
        <v>53</v>
      </c>
      <c r="B38" s="72"/>
      <c r="C38" s="73"/>
      <c r="D38" s="35">
        <f>D15-D33</f>
        <v>23504.940000000002</v>
      </c>
    </row>
    <row r="39" spans="1:4" s="16" customFormat="1" ht="24.75" customHeight="1">
      <c r="A39" s="71" t="s">
        <v>54</v>
      </c>
      <c r="B39" s="74"/>
      <c r="C39" s="75"/>
      <c r="D39" s="34">
        <v>82670.43</v>
      </c>
    </row>
    <row r="40" spans="1:4" ht="12.75">
      <c r="A40" s="61" t="s">
        <v>25</v>
      </c>
      <c r="B40" s="61"/>
      <c r="C40" s="61"/>
      <c r="D40" s="33">
        <f>D37+D38</f>
        <v>8768.460000000006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15:C15"/>
    <mergeCell ref="A16:C16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6:D36"/>
    <mergeCell ref="A37:C37"/>
    <mergeCell ref="A38:C38"/>
    <mergeCell ref="A39:C39"/>
    <mergeCell ref="A40:C40"/>
    <mergeCell ref="A54:H54"/>
    <mergeCell ref="A68:H6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403435.88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403435.88-125961.04</f>
        <v>277474.84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125961.04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297906.94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297906.94-100605.08</f>
        <v>197301.86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100605.08</v>
      </c>
    </row>
    <row r="16" spans="1:4" ht="12.75">
      <c r="A16" s="61" t="s">
        <v>10</v>
      </c>
      <c r="B16" s="61"/>
      <c r="C16" s="61"/>
      <c r="D16" s="6">
        <f>D10/D3*100</f>
        <v>73.84245050291511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315764.66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45905.3</v>
      </c>
    </row>
    <row r="23" spans="1:4" s="8" customFormat="1" ht="12.75" customHeight="1">
      <c r="A23" s="62" t="s">
        <v>29</v>
      </c>
      <c r="B23" s="63"/>
      <c r="C23" s="64"/>
      <c r="D23" s="37">
        <v>42517.1</v>
      </c>
    </row>
    <row r="24" spans="1:4" s="8" customFormat="1" ht="12.75" customHeight="1">
      <c r="A24" s="62" t="s">
        <v>12</v>
      </c>
      <c r="B24" s="63"/>
      <c r="C24" s="64"/>
      <c r="D24" s="37">
        <v>25799.7</v>
      </c>
    </row>
    <row r="25" spans="1:4" s="8" customFormat="1" ht="16.5" customHeight="1">
      <c r="A25" s="62" t="s">
        <v>48</v>
      </c>
      <c r="B25" s="63"/>
      <c r="C25" s="64"/>
      <c r="D25" s="37">
        <v>41079.52</v>
      </c>
    </row>
    <row r="26" spans="1:4" s="8" customFormat="1" ht="23.25" customHeight="1">
      <c r="A26" s="62" t="s">
        <v>50</v>
      </c>
      <c r="B26" s="63"/>
      <c r="C26" s="64"/>
      <c r="D26" s="37">
        <v>26427.96</v>
      </c>
    </row>
    <row r="27" spans="1:4" ht="24" customHeight="1">
      <c r="A27" s="62" t="s">
        <v>21</v>
      </c>
      <c r="B27" s="63"/>
      <c r="C27" s="64"/>
      <c r="D27" s="37">
        <v>1016.46</v>
      </c>
    </row>
    <row r="28" spans="1:4" ht="25.5" customHeight="1">
      <c r="A28" s="62" t="s">
        <v>28</v>
      </c>
      <c r="B28" s="63"/>
      <c r="C28" s="64"/>
      <c r="D28" s="37">
        <v>45392.26</v>
      </c>
    </row>
    <row r="29" spans="1:4" ht="12.75" customHeight="1">
      <c r="A29" s="62" t="s">
        <v>23</v>
      </c>
      <c r="B29" s="63"/>
      <c r="C29" s="64"/>
      <c r="D29" s="36">
        <v>44366.18</v>
      </c>
    </row>
    <row r="30" spans="1:4" ht="12.75">
      <c r="A30" s="61" t="s">
        <v>13</v>
      </c>
      <c r="B30" s="61"/>
      <c r="C30" s="61"/>
      <c r="D30" s="9">
        <f>SUM(D22:D29)</f>
        <v>272504.48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43260.18</v>
      </c>
    </row>
    <row r="33" spans="1:4" ht="12.75">
      <c r="A33" s="61" t="s">
        <v>14</v>
      </c>
      <c r="B33" s="61"/>
      <c r="C33" s="61"/>
      <c r="D33" s="6">
        <f>SUM(D32:D32)</f>
        <v>43260.18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-75202.62</v>
      </c>
    </row>
    <row r="38" spans="1:4" ht="12.75" customHeight="1">
      <c r="A38" s="71" t="s">
        <v>53</v>
      </c>
      <c r="B38" s="72"/>
      <c r="C38" s="73"/>
      <c r="D38" s="15">
        <f>D15-D33</f>
        <v>57344.9</v>
      </c>
    </row>
    <row r="39" spans="1:4" s="16" customFormat="1" ht="24.75" customHeight="1">
      <c r="A39" s="71" t="s">
        <v>54</v>
      </c>
      <c r="B39" s="74"/>
      <c r="C39" s="75"/>
      <c r="D39" s="3">
        <v>227024.57</v>
      </c>
    </row>
    <row r="40" spans="1:4" ht="12.75">
      <c r="A40" s="61" t="s">
        <v>25</v>
      </c>
      <c r="B40" s="61"/>
      <c r="C40" s="61"/>
      <c r="D40" s="6">
        <f>D37+D38</f>
        <v>-17857.719999999994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265766.4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265766.4-83093.4</f>
        <v>182673.00000000003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83093.4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246053.18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246053.18-82391.03</f>
        <v>163662.15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82391.03</v>
      </c>
    </row>
    <row r="16" spans="1:4" ht="12.75">
      <c r="A16" s="61" t="s">
        <v>10</v>
      </c>
      <c r="B16" s="61"/>
      <c r="C16" s="61"/>
      <c r="D16" s="6">
        <f>D10/D3*100</f>
        <v>92.58250102345518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218751.772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9">
        <v>31406.16</v>
      </c>
    </row>
    <row r="23" spans="1:4" s="8" customFormat="1" ht="12.75" customHeight="1">
      <c r="A23" s="62" t="s">
        <v>29</v>
      </c>
      <c r="B23" s="63"/>
      <c r="C23" s="64"/>
      <c r="D23" s="39">
        <v>35139.12</v>
      </c>
    </row>
    <row r="24" spans="1:4" s="8" customFormat="1" ht="12.75" customHeight="1">
      <c r="A24" s="62" t="s">
        <v>12</v>
      </c>
      <c r="B24" s="63"/>
      <c r="C24" s="64"/>
      <c r="D24" s="39">
        <v>19269.84</v>
      </c>
    </row>
    <row r="25" spans="1:4" s="8" customFormat="1" ht="16.5" customHeight="1">
      <c r="A25" s="62" t="s">
        <v>48</v>
      </c>
      <c r="B25" s="63"/>
      <c r="C25" s="64"/>
      <c r="D25" s="39">
        <v>28831.744</v>
      </c>
    </row>
    <row r="26" spans="1:4" s="8" customFormat="1" ht="23.25" customHeight="1">
      <c r="A26" s="62" t="s">
        <v>50</v>
      </c>
      <c r="B26" s="63"/>
      <c r="C26" s="64"/>
      <c r="D26" s="39">
        <v>17682.912</v>
      </c>
    </row>
    <row r="27" spans="1:4" ht="24" customHeight="1">
      <c r="A27" s="62" t="s">
        <v>21</v>
      </c>
      <c r="B27" s="63"/>
      <c r="C27" s="64"/>
      <c r="D27" s="39">
        <v>680.1120000000001</v>
      </c>
    </row>
    <row r="28" spans="1:4" ht="24.75" customHeight="1">
      <c r="A28" s="62" t="s">
        <v>28</v>
      </c>
      <c r="B28" s="63"/>
      <c r="C28" s="64"/>
      <c r="D28" s="39">
        <v>23753.872</v>
      </c>
    </row>
    <row r="29" spans="1:4" ht="14.25" customHeight="1">
      <c r="A29" s="62" t="s">
        <v>23</v>
      </c>
      <c r="B29" s="63"/>
      <c r="C29" s="64"/>
      <c r="D29" s="39">
        <v>26559.872</v>
      </c>
    </row>
    <row r="30" spans="1:4" ht="12.75">
      <c r="A30" s="61" t="s">
        <v>13</v>
      </c>
      <c r="B30" s="61"/>
      <c r="C30" s="61"/>
      <c r="D30" s="9">
        <f>SUM(D22:D29)</f>
        <v>183323.632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35428.14</v>
      </c>
    </row>
    <row r="33" spans="1:4" ht="12.75">
      <c r="A33" s="61" t="s">
        <v>14</v>
      </c>
      <c r="B33" s="61"/>
      <c r="C33" s="61"/>
      <c r="D33" s="6">
        <f>SUM(D32:D32)</f>
        <v>35428.14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-19661.482000000018</v>
      </c>
    </row>
    <row r="38" spans="1:4" ht="12.75" customHeight="1">
      <c r="A38" s="71" t="s">
        <v>53</v>
      </c>
      <c r="B38" s="72"/>
      <c r="C38" s="73"/>
      <c r="D38" s="15">
        <f>D15-D33</f>
        <v>46962.89</v>
      </c>
    </row>
    <row r="39" spans="1:4" s="16" customFormat="1" ht="24.75" customHeight="1">
      <c r="A39" s="71" t="s">
        <v>54</v>
      </c>
      <c r="B39" s="74"/>
      <c r="C39" s="75"/>
      <c r="D39" s="3">
        <v>52392.84</v>
      </c>
    </row>
    <row r="40" spans="1:4" ht="12.75">
      <c r="A40" s="61" t="s">
        <v>25</v>
      </c>
      <c r="B40" s="61"/>
      <c r="C40" s="61"/>
      <c r="D40" s="6">
        <f>D37+D38</f>
        <v>27301.40799999998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102068.65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101068.65-31312.11</f>
        <v>69756.54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32312.11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75408.46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75408.46-25066.79</f>
        <v>50341.670000000006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25066.79</v>
      </c>
    </row>
    <row r="16" spans="1:4" ht="12.75">
      <c r="A16" s="61" t="s">
        <v>10</v>
      </c>
      <c r="B16" s="61"/>
      <c r="C16" s="61"/>
      <c r="D16" s="6">
        <f>D10/D3*100</f>
        <v>73.88013851461737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94337.088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10267.98</v>
      </c>
    </row>
    <row r="23" spans="1:4" s="8" customFormat="1" ht="12.75" customHeight="1">
      <c r="A23" s="62" t="s">
        <v>29</v>
      </c>
      <c r="B23" s="63"/>
      <c r="C23" s="64"/>
      <c r="D23" s="37">
        <v>10463.86</v>
      </c>
    </row>
    <row r="24" spans="1:4" s="8" customFormat="1" ht="12.75" customHeight="1">
      <c r="A24" s="62" t="s">
        <v>12</v>
      </c>
      <c r="B24" s="63"/>
      <c r="C24" s="64"/>
      <c r="D24" s="37">
        <v>6835.02</v>
      </c>
    </row>
    <row r="25" spans="1:4" s="8" customFormat="1" ht="16.5" customHeight="1">
      <c r="A25" s="62" t="s">
        <v>48</v>
      </c>
      <c r="B25" s="63"/>
      <c r="C25" s="64"/>
      <c r="D25" s="37">
        <v>10936.032000000001</v>
      </c>
    </row>
    <row r="26" spans="1:4" s="8" customFormat="1" ht="23.25" customHeight="1">
      <c r="A26" s="62" t="s">
        <v>50</v>
      </c>
      <c r="B26" s="63"/>
      <c r="C26" s="64"/>
      <c r="D26" s="37">
        <v>6272.136</v>
      </c>
    </row>
    <row r="27" spans="1:4" ht="24" customHeight="1">
      <c r="A27" s="62" t="s">
        <v>21</v>
      </c>
      <c r="B27" s="63"/>
      <c r="C27" s="64"/>
      <c r="D27" s="37">
        <v>241.23600000000002</v>
      </c>
    </row>
    <row r="28" spans="1:4" ht="25.5" customHeight="1">
      <c r="A28" s="62" t="s">
        <v>28</v>
      </c>
      <c r="B28" s="63"/>
      <c r="C28" s="64"/>
      <c r="D28" s="37">
        <v>13519.516</v>
      </c>
    </row>
    <row r="29" spans="1:4" ht="15.75" customHeight="1">
      <c r="A29" s="62" t="s">
        <v>23</v>
      </c>
      <c r="B29" s="63"/>
      <c r="C29" s="64"/>
      <c r="D29" s="40">
        <v>15022.588</v>
      </c>
    </row>
    <row r="30" spans="1:4" ht="12.75">
      <c r="A30" s="61" t="s">
        <v>13</v>
      </c>
      <c r="B30" s="61"/>
      <c r="C30" s="61"/>
      <c r="D30" s="9">
        <f>SUM(D22:D29)</f>
        <v>73558.368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20778.72</v>
      </c>
    </row>
    <row r="33" spans="1:4" ht="12.75">
      <c r="A33" s="61" t="s">
        <v>14</v>
      </c>
      <c r="B33" s="61"/>
      <c r="C33" s="61"/>
      <c r="D33" s="6">
        <f>SUM(D32:D32)</f>
        <v>20778.72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-23216.697999999997</v>
      </c>
    </row>
    <row r="38" spans="1:4" ht="12.75" customHeight="1">
      <c r="A38" s="71" t="s">
        <v>53</v>
      </c>
      <c r="B38" s="72"/>
      <c r="C38" s="73"/>
      <c r="D38" s="15">
        <f>D15-D33</f>
        <v>4288.07</v>
      </c>
    </row>
    <row r="39" spans="1:4" s="16" customFormat="1" ht="24.75" customHeight="1">
      <c r="A39" s="71" t="s">
        <v>54</v>
      </c>
      <c r="B39" s="74"/>
      <c r="C39" s="75"/>
      <c r="D39" s="3">
        <v>49521.15</v>
      </c>
    </row>
    <row r="40" spans="1:4" ht="12.75">
      <c r="A40" s="61" t="s">
        <v>25</v>
      </c>
      <c r="B40" s="61"/>
      <c r="C40" s="61"/>
      <c r="D40" s="6">
        <f>D37+D38</f>
        <v>-18928.627999999997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4" sqref="D34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39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 customHeight="1">
      <c r="A3" s="1"/>
      <c r="B3" s="1"/>
      <c r="C3" s="1"/>
      <c r="D3" s="1"/>
    </row>
    <row r="4" spans="1:4" ht="12.75">
      <c r="A4" s="44" t="s">
        <v>0</v>
      </c>
      <c r="B4" s="45"/>
      <c r="C4" s="46"/>
      <c r="D4" s="50">
        <f>D7+D9</f>
        <v>103123.44</v>
      </c>
    </row>
    <row r="5" spans="1:4" ht="12.75" customHeight="1">
      <c r="A5" s="47"/>
      <c r="B5" s="48"/>
      <c r="C5" s="49"/>
      <c r="D5" s="51"/>
    </row>
    <row r="6" spans="1:4" ht="26.25" customHeight="1">
      <c r="A6" s="52" t="s">
        <v>1</v>
      </c>
      <c r="B6" s="52"/>
      <c r="C6" s="52"/>
      <c r="D6" s="52"/>
    </row>
    <row r="7" spans="1:4" ht="12.75" customHeight="1">
      <c r="A7" s="53" t="s">
        <v>2</v>
      </c>
      <c r="B7" s="53"/>
      <c r="C7" s="53"/>
      <c r="D7" s="36">
        <f>109006.96-5883.52-33394.75</f>
        <v>69728.69</v>
      </c>
    </row>
    <row r="8" spans="1:4" ht="30" customHeight="1">
      <c r="A8" s="52" t="s">
        <v>3</v>
      </c>
      <c r="B8" s="52"/>
      <c r="C8" s="52"/>
      <c r="D8" s="52"/>
    </row>
    <row r="9" spans="1:4" ht="13.5" customHeight="1">
      <c r="A9" s="53" t="s">
        <v>4</v>
      </c>
      <c r="B9" s="53"/>
      <c r="C9" s="53"/>
      <c r="D9" s="36">
        <f>33394.75</f>
        <v>33394.75</v>
      </c>
    </row>
    <row r="10" spans="1:4" ht="12.75" customHeight="1">
      <c r="A10" s="4"/>
      <c r="B10" s="4"/>
      <c r="C10" s="4"/>
      <c r="D10" s="5"/>
    </row>
    <row r="11" spans="1:4" ht="12.75">
      <c r="A11" s="44" t="s">
        <v>5</v>
      </c>
      <c r="B11" s="54"/>
      <c r="C11" s="55"/>
      <c r="D11" s="50">
        <f>D14+D16</f>
        <v>93588.76000000001</v>
      </c>
    </row>
    <row r="12" spans="1:4" ht="12.75" customHeight="1">
      <c r="A12" s="56"/>
      <c r="B12" s="57"/>
      <c r="C12" s="58"/>
      <c r="D12" s="51"/>
    </row>
    <row r="13" spans="1:4" ht="24.75" customHeight="1">
      <c r="A13" s="59" t="s">
        <v>6</v>
      </c>
      <c r="B13" s="59"/>
      <c r="C13" s="59"/>
      <c r="D13" s="59"/>
    </row>
    <row r="14" spans="1:4" ht="12.75" customHeight="1">
      <c r="A14" s="60" t="s">
        <v>7</v>
      </c>
      <c r="B14" s="60"/>
      <c r="C14" s="60"/>
      <c r="D14" s="36">
        <f>100603.41-7014.65-31563.86</f>
        <v>62024.90000000001</v>
      </c>
    </row>
    <row r="15" spans="1:4" ht="27" customHeight="1">
      <c r="A15" s="59" t="s">
        <v>8</v>
      </c>
      <c r="B15" s="59"/>
      <c r="C15" s="59"/>
      <c r="D15" s="59"/>
    </row>
    <row r="16" spans="1:4" ht="12.75" customHeight="1">
      <c r="A16" s="53" t="s">
        <v>9</v>
      </c>
      <c r="B16" s="53"/>
      <c r="C16" s="53"/>
      <c r="D16" s="36">
        <v>31563.86</v>
      </c>
    </row>
    <row r="17" spans="1:4" s="7" customFormat="1" ht="12.75">
      <c r="A17" s="61" t="s">
        <v>10</v>
      </c>
      <c r="B17" s="61"/>
      <c r="C17" s="61"/>
      <c r="D17" s="33">
        <f>D11/D4*100</f>
        <v>90.75410983186752</v>
      </c>
    </row>
    <row r="18" spans="1:4" s="7" customFormat="1" ht="12.75">
      <c r="A18" s="4"/>
      <c r="B18" s="4"/>
      <c r="C18" s="4"/>
      <c r="D18" s="5"/>
    </row>
    <row r="19" spans="1:4" ht="12.75" customHeight="1">
      <c r="A19" s="4"/>
      <c r="B19" s="4"/>
      <c r="C19" s="4"/>
      <c r="D19" s="5"/>
    </row>
    <row r="20" spans="1:4" ht="12.75">
      <c r="A20" s="44" t="s">
        <v>11</v>
      </c>
      <c r="B20" s="54"/>
      <c r="C20" s="55"/>
      <c r="D20" s="50">
        <f>D31+D34</f>
        <v>104654.33</v>
      </c>
    </row>
    <row r="21" spans="1:4" ht="12.75" customHeight="1">
      <c r="A21" s="56"/>
      <c r="B21" s="57"/>
      <c r="C21" s="58"/>
      <c r="D21" s="51"/>
    </row>
    <row r="22" spans="1:4" s="8" customFormat="1" ht="12.75" customHeight="1">
      <c r="A22" s="59" t="s">
        <v>6</v>
      </c>
      <c r="B22" s="59"/>
      <c r="C22" s="59"/>
      <c r="D22" s="59"/>
    </row>
    <row r="23" spans="1:4" s="8" customFormat="1" ht="12.75" customHeight="1">
      <c r="A23" s="8" t="s">
        <v>49</v>
      </c>
      <c r="D23" s="31">
        <v>13879.8</v>
      </c>
    </row>
    <row r="24" spans="1:4" s="8" customFormat="1" ht="16.5" customHeight="1">
      <c r="A24" s="62" t="s">
        <v>29</v>
      </c>
      <c r="B24" s="63"/>
      <c r="C24" s="64"/>
      <c r="D24" s="29">
        <v>13038.599999999999</v>
      </c>
    </row>
    <row r="25" spans="1:4" s="8" customFormat="1" ht="23.25" customHeight="1">
      <c r="A25" s="62" t="s">
        <v>12</v>
      </c>
      <c r="B25" s="63"/>
      <c r="C25" s="64"/>
      <c r="D25" s="30">
        <v>7150.200000000001</v>
      </c>
    </row>
    <row r="26" spans="1:4" ht="24" customHeight="1">
      <c r="A26" s="62" t="s">
        <v>48</v>
      </c>
      <c r="B26" s="63"/>
      <c r="C26" s="64"/>
      <c r="D26" s="29">
        <v>11440.32</v>
      </c>
    </row>
    <row r="27" spans="1:4" ht="25.5" customHeight="1">
      <c r="A27" s="62" t="s">
        <v>50</v>
      </c>
      <c r="B27" s="63"/>
      <c r="C27" s="64"/>
      <c r="D27" s="30">
        <v>6561.36</v>
      </c>
    </row>
    <row r="28" spans="1:4" ht="12.75" customHeight="1">
      <c r="A28" s="62" t="s">
        <v>21</v>
      </c>
      <c r="B28" s="63"/>
      <c r="C28" s="64"/>
      <c r="D28" s="30">
        <v>252.35999999999996</v>
      </c>
    </row>
    <row r="29" spans="1:4" ht="12.75" customHeight="1">
      <c r="A29" s="65" t="s">
        <v>28</v>
      </c>
      <c r="B29" s="65"/>
      <c r="C29" s="65"/>
      <c r="D29" s="31">
        <v>16235.16</v>
      </c>
    </row>
    <row r="30" spans="1:4" ht="12.75" customHeight="1">
      <c r="A30" s="62" t="s">
        <v>23</v>
      </c>
      <c r="B30" s="63"/>
      <c r="C30" s="64"/>
      <c r="D30" s="31">
        <v>20945.880000000005</v>
      </c>
    </row>
    <row r="31" spans="1:4" ht="12.75" customHeight="1">
      <c r="A31" s="61" t="s">
        <v>13</v>
      </c>
      <c r="B31" s="61"/>
      <c r="C31" s="61"/>
      <c r="D31" s="32">
        <f>SUM(D23:D30)</f>
        <v>89503.68000000001</v>
      </c>
    </row>
    <row r="32" spans="1:4" ht="23.25" customHeight="1">
      <c r="A32" s="59" t="s">
        <v>8</v>
      </c>
      <c r="B32" s="59"/>
      <c r="C32" s="59"/>
      <c r="D32" s="59"/>
    </row>
    <row r="33" spans="1:4" ht="30.75" customHeight="1">
      <c r="A33" s="60" t="s">
        <v>30</v>
      </c>
      <c r="B33" s="60"/>
      <c r="C33" s="60"/>
      <c r="D33" s="2">
        <v>15150.65</v>
      </c>
    </row>
    <row r="34" spans="1:4" ht="12.75">
      <c r="A34" s="61" t="s">
        <v>14</v>
      </c>
      <c r="B34" s="61"/>
      <c r="C34" s="61"/>
      <c r="D34" s="33">
        <f>SUM(D33:D33)</f>
        <v>15150.65</v>
      </c>
    </row>
    <row r="35" spans="1:4" ht="12.75">
      <c r="A35" s="10"/>
      <c r="B35" s="10"/>
      <c r="C35" s="10"/>
      <c r="D35" s="11"/>
    </row>
    <row r="36" spans="1:4" ht="26.25" customHeight="1">
      <c r="A36" s="12"/>
      <c r="B36" s="13"/>
      <c r="C36" s="12"/>
      <c r="D36" s="14"/>
    </row>
    <row r="37" spans="1:4" ht="12.75" customHeight="1">
      <c r="A37" s="68" t="s">
        <v>15</v>
      </c>
      <c r="B37" s="69"/>
      <c r="C37" s="69"/>
      <c r="D37" s="70"/>
    </row>
    <row r="38" spans="1:4" ht="12.75" customHeight="1">
      <c r="A38" s="71" t="s">
        <v>52</v>
      </c>
      <c r="B38" s="72"/>
      <c r="C38" s="73"/>
      <c r="D38" s="34">
        <f>D14-D31</f>
        <v>-27478.78</v>
      </c>
    </row>
    <row r="39" spans="1:4" s="16" customFormat="1" ht="24.75" customHeight="1">
      <c r="A39" s="71" t="s">
        <v>53</v>
      </c>
      <c r="B39" s="72"/>
      <c r="C39" s="73"/>
      <c r="D39" s="35">
        <f>D16-D34</f>
        <v>16413.21</v>
      </c>
    </row>
    <row r="40" spans="1:4" ht="12.75" customHeight="1">
      <c r="A40" s="71" t="s">
        <v>54</v>
      </c>
      <c r="B40" s="74"/>
      <c r="C40" s="75"/>
      <c r="D40" s="34">
        <v>25377.57</v>
      </c>
    </row>
    <row r="41" spans="1:4" ht="12.75">
      <c r="A41" s="61" t="s">
        <v>25</v>
      </c>
      <c r="B41" s="61"/>
      <c r="C41" s="61"/>
      <c r="D41" s="33">
        <v>16961.17</v>
      </c>
    </row>
    <row r="42" spans="1:4" ht="12.75">
      <c r="A42" s="4"/>
      <c r="B42" s="4"/>
      <c r="C42" s="4"/>
      <c r="D42" s="5"/>
    </row>
    <row r="43" spans="1:4" ht="12.75">
      <c r="A43" s="8" t="s">
        <v>17</v>
      </c>
      <c r="B43" s="17"/>
      <c r="C43" s="17"/>
      <c r="D43" s="18" t="s">
        <v>18</v>
      </c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41:C41"/>
    <mergeCell ref="A14:C14"/>
    <mergeCell ref="A15:D15"/>
    <mergeCell ref="A17:C17"/>
    <mergeCell ref="A20:C21"/>
    <mergeCell ref="D20:D21"/>
    <mergeCell ref="A22:D22"/>
    <mergeCell ref="A38:C38"/>
    <mergeCell ref="A39:C39"/>
    <mergeCell ref="A40:C40"/>
    <mergeCell ref="A54:H54"/>
    <mergeCell ref="A68:H68"/>
    <mergeCell ref="A4:C5"/>
    <mergeCell ref="D4:D5"/>
    <mergeCell ref="A6:D6"/>
    <mergeCell ref="A7:C7"/>
    <mergeCell ref="A8:D8"/>
    <mergeCell ref="A29:C29"/>
    <mergeCell ref="A33:C33"/>
    <mergeCell ref="A31:C31"/>
    <mergeCell ref="A32:D32"/>
    <mergeCell ref="A34:C34"/>
    <mergeCell ref="A37:D37"/>
    <mergeCell ref="A24:C24"/>
    <mergeCell ref="A25:C25"/>
    <mergeCell ref="A26:C26"/>
    <mergeCell ref="A27:C27"/>
    <mergeCell ref="A28:C28"/>
    <mergeCell ref="A30:C30"/>
    <mergeCell ref="A16:C16"/>
    <mergeCell ref="A9:C9"/>
    <mergeCell ref="A11:C12"/>
    <mergeCell ref="D11:D12"/>
    <mergeCell ref="A13:D13"/>
    <mergeCell ref="A1:D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74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285954.31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285954.31-63496.87</f>
        <v>222457.44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63496.87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270344.02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270344.02-59553.19-17741.37</f>
        <v>193049.46000000002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f>59553.19+17741.37</f>
        <v>77294.56</v>
      </c>
    </row>
    <row r="16" spans="1:4" ht="12.75">
      <c r="A16" s="61" t="s">
        <v>10</v>
      </c>
      <c r="B16" s="61"/>
      <c r="C16" s="61"/>
      <c r="D16" s="6">
        <f>D10/D3*100</f>
        <v>94.54098453700523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238353.396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36535.96</v>
      </c>
    </row>
    <row r="23" spans="1:4" s="8" customFormat="1" ht="12.75" customHeight="1">
      <c r="A23" s="62" t="s">
        <v>29</v>
      </c>
      <c r="B23" s="63"/>
      <c r="C23" s="64"/>
      <c r="D23" s="42">
        <v>34927.72</v>
      </c>
    </row>
    <row r="24" spans="1:4" s="8" customFormat="1" ht="12.75" customHeight="1">
      <c r="A24" s="62" t="s">
        <v>12</v>
      </c>
      <c r="B24" s="63"/>
      <c r="C24" s="64"/>
      <c r="D24" s="42">
        <v>16670.04</v>
      </c>
    </row>
    <row r="25" spans="1:4" s="8" customFormat="1" ht="16.5" customHeight="1">
      <c r="A25" s="62" t="s">
        <v>48</v>
      </c>
      <c r="B25" s="63"/>
      <c r="C25" s="64"/>
      <c r="D25" s="42">
        <v>25872.064</v>
      </c>
    </row>
    <row r="26" spans="1:4" s="8" customFormat="1" ht="23.25" customHeight="1">
      <c r="A26" s="62" t="s">
        <v>50</v>
      </c>
      <c r="B26" s="63"/>
      <c r="C26" s="64"/>
      <c r="D26" s="42">
        <v>15544.272</v>
      </c>
    </row>
    <row r="27" spans="1:4" ht="24" customHeight="1">
      <c r="A27" s="62" t="s">
        <v>21</v>
      </c>
      <c r="B27" s="63"/>
      <c r="C27" s="64"/>
      <c r="D27" s="42">
        <v>482.47200000000004</v>
      </c>
    </row>
    <row r="28" spans="1:4" ht="25.5" customHeight="1">
      <c r="A28" s="62" t="s">
        <v>28</v>
      </c>
      <c r="B28" s="63"/>
      <c r="C28" s="64"/>
      <c r="D28" s="42">
        <v>35039.032</v>
      </c>
    </row>
    <row r="29" spans="1:4" ht="12.75" customHeight="1">
      <c r="A29" s="62" t="s">
        <v>23</v>
      </c>
      <c r="B29" s="63"/>
      <c r="C29" s="64"/>
      <c r="D29" s="41">
        <v>40045.17600000001</v>
      </c>
    </row>
    <row r="30" spans="1:4" ht="12.75">
      <c r="A30" s="61" t="s">
        <v>13</v>
      </c>
      <c r="B30" s="61"/>
      <c r="C30" s="61"/>
      <c r="D30" s="9">
        <f>SUM(D22:D29)</f>
        <v>205116.736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33236.66</v>
      </c>
    </row>
    <row r="33" spans="1:4" ht="12.75">
      <c r="A33" s="61" t="s">
        <v>14</v>
      </c>
      <c r="B33" s="61"/>
      <c r="C33" s="61"/>
      <c r="D33" s="6">
        <f>SUM(D32:D32)</f>
        <v>33236.66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-12067.275999999983</v>
      </c>
    </row>
    <row r="38" spans="1:4" ht="12.75" customHeight="1">
      <c r="A38" s="71" t="s">
        <v>53</v>
      </c>
      <c r="B38" s="72"/>
      <c r="C38" s="73"/>
      <c r="D38" s="15">
        <f>D15-D33</f>
        <v>44057.899999999994</v>
      </c>
    </row>
    <row r="39" spans="1:4" s="16" customFormat="1" ht="24.75" customHeight="1">
      <c r="A39" s="71" t="s">
        <v>54</v>
      </c>
      <c r="B39" s="74"/>
      <c r="C39" s="75"/>
      <c r="D39" s="3">
        <v>56034.96</v>
      </c>
    </row>
    <row r="40" spans="1:4" ht="12.75">
      <c r="A40" s="61" t="s">
        <v>25</v>
      </c>
      <c r="B40" s="61"/>
      <c r="C40" s="61"/>
      <c r="D40" s="6">
        <f>D37+D38</f>
        <v>31990.62400000001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73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160365.6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160365.6-34480.92</f>
        <v>125884.68000000001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34480.92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140907.69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140907.69-33824.32-10008.39</f>
        <v>97074.98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f>33824.32+10008.39</f>
        <v>43832.71</v>
      </c>
    </row>
    <row r="16" spans="1:4" ht="12.75">
      <c r="A16" s="61" t="s">
        <v>10</v>
      </c>
      <c r="B16" s="61"/>
      <c r="C16" s="61"/>
      <c r="D16" s="6">
        <f>D10/D3*100</f>
        <v>87.86653122614825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146308.87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23563</v>
      </c>
    </row>
    <row r="23" spans="1:4" s="8" customFormat="1" ht="12.75" customHeight="1">
      <c r="A23" s="62" t="s">
        <v>29</v>
      </c>
      <c r="B23" s="63"/>
      <c r="C23" s="64"/>
      <c r="D23" s="42">
        <v>22741</v>
      </c>
    </row>
    <row r="24" spans="1:4" s="8" customFormat="1" ht="12.75" customHeight="1">
      <c r="A24" s="62" t="s">
        <v>12</v>
      </c>
      <c r="B24" s="63"/>
      <c r="C24" s="64"/>
      <c r="D24" s="42">
        <v>16987</v>
      </c>
    </row>
    <row r="25" spans="1:4" s="8" customFormat="1" ht="16.5" customHeight="1">
      <c r="A25" s="62" t="s">
        <v>48</v>
      </c>
      <c r="B25" s="63"/>
      <c r="C25" s="64"/>
      <c r="D25" s="42">
        <v>21179.2</v>
      </c>
    </row>
    <row r="26" spans="1:4" s="8" customFormat="1" ht="23.25" customHeight="1">
      <c r="A26" s="62" t="s">
        <v>50</v>
      </c>
      <c r="B26" s="63"/>
      <c r="C26" s="64"/>
      <c r="D26" s="42">
        <v>6411.6</v>
      </c>
    </row>
    <row r="27" spans="1:4" ht="24" customHeight="1">
      <c r="A27" s="62" t="s">
        <v>21</v>
      </c>
      <c r="B27" s="63"/>
      <c r="C27" s="64"/>
      <c r="D27" s="42">
        <v>246.60000000000002</v>
      </c>
    </row>
    <row r="28" spans="1:4" ht="25.5" customHeight="1">
      <c r="A28" s="62" t="s">
        <v>28</v>
      </c>
      <c r="B28" s="63"/>
      <c r="C28" s="64"/>
      <c r="D28" s="42">
        <v>15864.599999999999</v>
      </c>
    </row>
    <row r="29" spans="1:4" ht="11.25" customHeight="1">
      <c r="A29" s="62" t="s">
        <v>23</v>
      </c>
      <c r="B29" s="63"/>
      <c r="C29" s="64"/>
      <c r="D29" s="41">
        <v>20467.800000000003</v>
      </c>
    </row>
    <row r="30" spans="1:4" ht="12.75">
      <c r="A30" s="61" t="s">
        <v>13</v>
      </c>
      <c r="B30" s="61"/>
      <c r="C30" s="61"/>
      <c r="D30" s="9">
        <f>SUM(D22:D29)</f>
        <v>127460.8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18848.07</v>
      </c>
    </row>
    <row r="33" spans="1:4" ht="12.75">
      <c r="A33" s="61" t="s">
        <v>14</v>
      </c>
      <c r="B33" s="61"/>
      <c r="C33" s="61"/>
      <c r="D33" s="6">
        <f>SUM(D32:D32)</f>
        <v>18848.07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-30385.820000000007</v>
      </c>
    </row>
    <row r="38" spans="1:4" ht="12.75" customHeight="1">
      <c r="A38" s="71" t="s">
        <v>53</v>
      </c>
      <c r="B38" s="72"/>
      <c r="C38" s="73"/>
      <c r="D38" s="15">
        <f>D15-D33</f>
        <v>24984.64</v>
      </c>
    </row>
    <row r="39" spans="1:4" s="16" customFormat="1" ht="24.75" customHeight="1">
      <c r="A39" s="71" t="s">
        <v>54</v>
      </c>
      <c r="B39" s="74"/>
      <c r="C39" s="75"/>
      <c r="D39" s="3">
        <v>58437.41</v>
      </c>
    </row>
    <row r="40" spans="1:4" ht="12.75">
      <c r="A40" s="61" t="s">
        <v>25</v>
      </c>
      <c r="B40" s="61"/>
      <c r="C40" s="61"/>
      <c r="D40" s="6">
        <f>D37+D38</f>
        <v>-5401.180000000008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72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163843.68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163843.68-33715.92</f>
        <v>130127.76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33715.92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125760.3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125760.3-25339.7-10006.39</f>
        <v>90414.21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f>25339.7+10006.39</f>
        <v>35346.09</v>
      </c>
    </row>
    <row r="16" spans="1:4" ht="12.75">
      <c r="A16" s="61" t="s">
        <v>10</v>
      </c>
      <c r="B16" s="61"/>
      <c r="C16" s="61"/>
      <c r="D16" s="6">
        <f>D10/D3*100</f>
        <v>76.75627158764989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128464.00400000002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23687.74</v>
      </c>
    </row>
    <row r="23" spans="1:4" s="8" customFormat="1" ht="12.75" customHeight="1">
      <c r="A23" s="62" t="s">
        <v>29</v>
      </c>
      <c r="B23" s="63"/>
      <c r="C23" s="64"/>
      <c r="D23" s="42">
        <v>12858.18</v>
      </c>
    </row>
    <row r="24" spans="1:4" s="8" customFormat="1" ht="12.75" customHeight="1">
      <c r="A24" s="62" t="s">
        <v>12</v>
      </c>
      <c r="B24" s="63"/>
      <c r="C24" s="64"/>
      <c r="D24" s="42">
        <v>17051.26</v>
      </c>
    </row>
    <row r="25" spans="1:4" s="8" customFormat="1" ht="16.5" customHeight="1">
      <c r="A25" s="62" t="s">
        <v>48</v>
      </c>
      <c r="B25" s="63"/>
      <c r="C25" s="64"/>
      <c r="D25" s="42">
        <v>14282.016</v>
      </c>
    </row>
    <row r="26" spans="1:4" s="8" customFormat="1" ht="23.25" customHeight="1">
      <c r="A26" s="62" t="s">
        <v>50</v>
      </c>
      <c r="B26" s="63"/>
      <c r="C26" s="64"/>
      <c r="D26" s="42">
        <v>8470.568</v>
      </c>
    </row>
    <row r="27" spans="1:4" ht="24" customHeight="1">
      <c r="A27" s="62" t="s">
        <v>21</v>
      </c>
      <c r="B27" s="63"/>
      <c r="C27" s="64"/>
      <c r="D27" s="42">
        <v>248.86799999999997</v>
      </c>
    </row>
    <row r="28" spans="1:4" ht="25.5" customHeight="1">
      <c r="A28" s="62" t="s">
        <v>28</v>
      </c>
      <c r="B28" s="63"/>
      <c r="C28" s="64"/>
      <c r="D28" s="42">
        <v>16010.507999999998</v>
      </c>
    </row>
    <row r="29" spans="1:4" ht="13.5" customHeight="1">
      <c r="A29" s="62" t="s">
        <v>23</v>
      </c>
      <c r="B29" s="63"/>
      <c r="C29" s="64"/>
      <c r="D29" s="41">
        <v>20656.044</v>
      </c>
    </row>
    <row r="30" spans="1:4" ht="12.75">
      <c r="A30" s="61" t="s">
        <v>13</v>
      </c>
      <c r="B30" s="61"/>
      <c r="C30" s="61"/>
      <c r="D30" s="9">
        <f>SUM(D22:D29)</f>
        <v>113265.18400000001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15198.82</v>
      </c>
    </row>
    <row r="33" spans="1:4" ht="12.75">
      <c r="A33" s="61" t="s">
        <v>14</v>
      </c>
      <c r="B33" s="61"/>
      <c r="C33" s="61"/>
      <c r="D33" s="6">
        <f>SUM(D32:D32)</f>
        <v>15198.82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-22850.974000000002</v>
      </c>
    </row>
    <row r="38" spans="1:4" ht="12.75" customHeight="1">
      <c r="A38" s="71" t="s">
        <v>53</v>
      </c>
      <c r="B38" s="72"/>
      <c r="C38" s="73"/>
      <c r="D38" s="15">
        <f>D15-D33</f>
        <v>20147.269999999997</v>
      </c>
    </row>
    <row r="39" spans="1:4" s="16" customFormat="1" ht="24.75" customHeight="1">
      <c r="A39" s="71" t="s">
        <v>54</v>
      </c>
      <c r="B39" s="74"/>
      <c r="C39" s="75"/>
      <c r="D39" s="3">
        <v>73605</v>
      </c>
    </row>
    <row r="40" spans="1:4" ht="12.75">
      <c r="A40" s="61" t="s">
        <v>25</v>
      </c>
      <c r="B40" s="61"/>
      <c r="C40" s="61"/>
      <c r="D40" s="6">
        <f>D37+D38</f>
        <v>-2703.704000000005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129336.54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129336.54-41238</f>
        <v>88098.54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41238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98932.6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98932.6-35690.95</f>
        <v>63241.65000000001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35690.95</v>
      </c>
    </row>
    <row r="16" spans="1:4" ht="12.75">
      <c r="A16" s="61" t="s">
        <v>10</v>
      </c>
      <c r="B16" s="61"/>
      <c r="C16" s="61"/>
      <c r="D16" s="6">
        <f>D10/D3*100</f>
        <v>76.49238181259528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104749.35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14671.4</v>
      </c>
    </row>
    <row r="23" spans="1:4" s="8" customFormat="1" ht="12.75" customHeight="1">
      <c r="A23" s="62" t="s">
        <v>29</v>
      </c>
      <c r="B23" s="63"/>
      <c r="C23" s="64"/>
      <c r="D23" s="42">
        <v>13539.8</v>
      </c>
    </row>
    <row r="24" spans="1:4" s="8" customFormat="1" ht="12.75" customHeight="1">
      <c r="A24" s="62" t="s">
        <v>12</v>
      </c>
      <c r="B24" s="63"/>
      <c r="C24" s="64"/>
      <c r="D24" s="42">
        <v>9618.599999999999</v>
      </c>
    </row>
    <row r="25" spans="1:4" s="8" customFormat="1" ht="16.5" customHeight="1">
      <c r="A25" s="62" t="s">
        <v>48</v>
      </c>
      <c r="B25" s="63"/>
      <c r="C25" s="64"/>
      <c r="D25" s="42">
        <v>12389.76</v>
      </c>
    </row>
    <row r="26" spans="1:4" s="8" customFormat="1" ht="23.25" customHeight="1">
      <c r="A26" s="62" t="s">
        <v>50</v>
      </c>
      <c r="B26" s="63"/>
      <c r="C26" s="64"/>
      <c r="D26" s="42">
        <v>8826.480000000001</v>
      </c>
    </row>
    <row r="27" spans="1:4" ht="24" customHeight="1">
      <c r="A27" s="62" t="s">
        <v>21</v>
      </c>
      <c r="B27" s="63"/>
      <c r="C27" s="64"/>
      <c r="D27" s="42">
        <v>339.48</v>
      </c>
    </row>
    <row r="28" spans="1:4" ht="25.5" customHeight="1">
      <c r="A28" s="62" t="s">
        <v>28</v>
      </c>
      <c r="B28" s="63"/>
      <c r="C28" s="64"/>
      <c r="D28" s="42">
        <v>11839.88</v>
      </c>
    </row>
    <row r="29" spans="1:4" ht="16.5" customHeight="1">
      <c r="A29" s="62" t="s">
        <v>23</v>
      </c>
      <c r="B29" s="63"/>
      <c r="C29" s="64"/>
      <c r="D29" s="41">
        <v>18176.84</v>
      </c>
    </row>
    <row r="30" spans="1:4" ht="12.75">
      <c r="A30" s="61" t="s">
        <v>13</v>
      </c>
      <c r="B30" s="61"/>
      <c r="C30" s="61"/>
      <c r="D30" s="9">
        <f>SUM(D22:D29)</f>
        <v>89402.24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15347.11</v>
      </c>
    </row>
    <row r="33" spans="1:4" ht="12.75">
      <c r="A33" s="61" t="s">
        <v>14</v>
      </c>
      <c r="B33" s="61"/>
      <c r="C33" s="61"/>
      <c r="D33" s="6">
        <f>SUM(D32:D32)</f>
        <v>15347.11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-26160.589999999997</v>
      </c>
    </row>
    <row r="38" spans="1:4" ht="12.75" customHeight="1">
      <c r="A38" s="71" t="s">
        <v>53</v>
      </c>
      <c r="B38" s="72"/>
      <c r="C38" s="73"/>
      <c r="D38" s="15">
        <f>D15-D33</f>
        <v>20343.839999999997</v>
      </c>
    </row>
    <row r="39" spans="1:4" s="16" customFormat="1" ht="24.75" customHeight="1">
      <c r="A39" s="71" t="s">
        <v>54</v>
      </c>
      <c r="B39" s="74"/>
      <c r="C39" s="75"/>
      <c r="D39" s="3">
        <v>89475.16</v>
      </c>
    </row>
    <row r="40" spans="1:4" ht="12.75">
      <c r="A40" s="61" t="s">
        <v>25</v>
      </c>
      <c r="B40" s="61"/>
      <c r="C40" s="61"/>
      <c r="D40" s="6">
        <f>D37+D38</f>
        <v>-5816.75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70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273952.94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278529.98-4577.04-88845.06</f>
        <v>185107.88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88845.06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233261.1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239329.66-6068.56-82962.5</f>
        <v>150298.6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82962.5</v>
      </c>
    </row>
    <row r="16" spans="1:4" ht="12.75">
      <c r="A16" s="61" t="s">
        <v>10</v>
      </c>
      <c r="B16" s="61"/>
      <c r="C16" s="61"/>
      <c r="D16" s="6">
        <f>D10/D3*100</f>
        <v>85.14641237286959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223559.544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37665.53999999999</v>
      </c>
    </row>
    <row r="23" spans="1:4" s="8" customFormat="1" ht="12.75" customHeight="1">
      <c r="A23" s="62" t="s">
        <v>29</v>
      </c>
      <c r="B23" s="63"/>
      <c r="C23" s="64"/>
      <c r="D23" s="42">
        <v>35382.78</v>
      </c>
    </row>
    <row r="24" spans="1:4" s="8" customFormat="1" ht="12.75" customHeight="1">
      <c r="A24" s="62" t="s">
        <v>12</v>
      </c>
      <c r="B24" s="63"/>
      <c r="C24" s="64"/>
      <c r="D24" s="42">
        <v>19403.46</v>
      </c>
    </row>
    <row r="25" spans="1:4" s="8" customFormat="1" ht="16.5" customHeight="1">
      <c r="A25" s="62" t="s">
        <v>48</v>
      </c>
      <c r="B25" s="63"/>
      <c r="C25" s="64"/>
      <c r="D25" s="42">
        <v>26045.536</v>
      </c>
    </row>
    <row r="26" spans="1:4" s="8" customFormat="1" ht="23.25" customHeight="1">
      <c r="A26" s="62" t="s">
        <v>50</v>
      </c>
      <c r="B26" s="63"/>
      <c r="C26" s="64"/>
      <c r="D26" s="42">
        <v>17805.528000000002</v>
      </c>
    </row>
    <row r="27" spans="1:4" ht="24" customHeight="1">
      <c r="A27" s="62" t="s">
        <v>21</v>
      </c>
      <c r="B27" s="63"/>
      <c r="C27" s="64"/>
      <c r="D27" s="42">
        <v>684.828</v>
      </c>
    </row>
    <row r="28" spans="1:4" ht="25.5" customHeight="1">
      <c r="A28" s="62" t="s">
        <v>28</v>
      </c>
      <c r="B28" s="63"/>
      <c r="C28" s="64"/>
      <c r="D28" s="42">
        <v>24057.268</v>
      </c>
    </row>
    <row r="29" spans="1:4" ht="17.25" customHeight="1">
      <c r="A29" s="62" t="s">
        <v>23</v>
      </c>
      <c r="B29" s="63"/>
      <c r="C29" s="64"/>
      <c r="D29" s="41">
        <v>26840.724</v>
      </c>
    </row>
    <row r="30" spans="1:4" ht="12.75">
      <c r="A30" s="61" t="s">
        <v>13</v>
      </c>
      <c r="B30" s="61"/>
      <c r="C30" s="61"/>
      <c r="D30" s="9">
        <f>SUM(D22:D29)</f>
        <v>187885.664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35673.88</v>
      </c>
    </row>
    <row r="33" spans="1:4" ht="12.75">
      <c r="A33" s="61" t="s">
        <v>14</v>
      </c>
      <c r="B33" s="61"/>
      <c r="C33" s="61"/>
      <c r="D33" s="6">
        <f>SUM(D32:D32)</f>
        <v>35673.88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-37587.063999999984</v>
      </c>
    </row>
    <row r="38" spans="1:4" ht="12.75" customHeight="1">
      <c r="A38" s="71" t="s">
        <v>53</v>
      </c>
      <c r="B38" s="72"/>
      <c r="C38" s="73"/>
      <c r="D38" s="15">
        <f>D15-D33</f>
        <v>47288.62</v>
      </c>
    </row>
    <row r="39" spans="1:4" s="16" customFormat="1" ht="24.75" customHeight="1">
      <c r="A39" s="71" t="s">
        <v>54</v>
      </c>
      <c r="B39" s="74"/>
      <c r="C39" s="75"/>
      <c r="D39" s="3">
        <v>126415.2</v>
      </c>
    </row>
    <row r="40" spans="1:4" ht="12.75">
      <c r="A40" s="61" t="s">
        <v>25</v>
      </c>
      <c r="B40" s="61"/>
      <c r="C40" s="61"/>
      <c r="D40" s="6">
        <f>D37+D38</f>
        <v>9701.556000000019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188795.3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188795.3-56755.35</f>
        <v>132039.94999999998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56755.35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161053.8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161053.8-51506.56</f>
        <v>109547.23999999999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51506.56</v>
      </c>
    </row>
    <row r="16" spans="1:4" ht="12.75">
      <c r="A16" s="61" t="s">
        <v>10</v>
      </c>
      <c r="B16" s="61"/>
      <c r="C16" s="61"/>
      <c r="D16" s="6">
        <f>D10/D3*100</f>
        <v>85.30604310594596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167044.06399999998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27122.039999999994</v>
      </c>
    </row>
    <row r="23" spans="1:4" s="8" customFormat="1" ht="12.75" customHeight="1">
      <c r="A23" s="62" t="s">
        <v>29</v>
      </c>
      <c r="B23" s="63"/>
      <c r="C23" s="64"/>
      <c r="D23" s="42">
        <v>25478.28</v>
      </c>
    </row>
    <row r="24" spans="1:4" s="8" customFormat="1" ht="12.75" customHeight="1">
      <c r="A24" s="62" t="s">
        <v>12</v>
      </c>
      <c r="B24" s="63"/>
      <c r="C24" s="64"/>
      <c r="D24" s="42">
        <v>13971.96</v>
      </c>
    </row>
    <row r="25" spans="1:4" s="8" customFormat="1" ht="16.5" customHeight="1">
      <c r="A25" s="62" t="s">
        <v>48</v>
      </c>
      <c r="B25" s="63"/>
      <c r="C25" s="64"/>
      <c r="D25" s="42">
        <v>22355.136000000002</v>
      </c>
    </row>
    <row r="26" spans="1:4" s="8" customFormat="1" ht="23.25" customHeight="1">
      <c r="A26" s="62" t="s">
        <v>50</v>
      </c>
      <c r="B26" s="63"/>
      <c r="C26" s="64"/>
      <c r="D26" s="42">
        <v>12821.328</v>
      </c>
    </row>
    <row r="27" spans="1:4" ht="24" customHeight="1">
      <c r="A27" s="62" t="s">
        <v>21</v>
      </c>
      <c r="B27" s="63"/>
      <c r="C27" s="64"/>
      <c r="D27" s="42">
        <v>493.12799999999993</v>
      </c>
    </row>
    <row r="28" spans="1:4" ht="25.5" customHeight="1">
      <c r="A28" s="62" t="s">
        <v>28</v>
      </c>
      <c r="B28" s="63"/>
      <c r="C28" s="64"/>
      <c r="D28" s="42">
        <v>21724.568</v>
      </c>
    </row>
    <row r="29" spans="1:4" ht="15" customHeight="1">
      <c r="A29" s="62" t="s">
        <v>23</v>
      </c>
      <c r="B29" s="63"/>
      <c r="C29" s="64"/>
      <c r="D29" s="41">
        <v>20929.624</v>
      </c>
    </row>
    <row r="30" spans="1:4" ht="12.75">
      <c r="A30" s="61" t="s">
        <v>13</v>
      </c>
      <c r="B30" s="61"/>
      <c r="C30" s="61"/>
      <c r="D30" s="9">
        <f>SUM(D22:D29)</f>
        <v>144896.06399999998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22148</v>
      </c>
    </row>
    <row r="33" spans="1:4" ht="12.75">
      <c r="A33" s="61" t="s">
        <v>14</v>
      </c>
      <c r="B33" s="61"/>
      <c r="C33" s="61"/>
      <c r="D33" s="6">
        <f>SUM(D32:D32)</f>
        <v>22148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-35348.82399999999</v>
      </c>
    </row>
    <row r="38" spans="1:4" ht="12.75" customHeight="1">
      <c r="A38" s="71" t="s">
        <v>53</v>
      </c>
      <c r="B38" s="72"/>
      <c r="C38" s="73"/>
      <c r="D38" s="15">
        <f>D15-D33</f>
        <v>29358.559999999998</v>
      </c>
    </row>
    <row r="39" spans="1:4" s="16" customFormat="1" ht="24.75" customHeight="1">
      <c r="A39" s="71" t="s">
        <v>54</v>
      </c>
      <c r="B39" s="74"/>
      <c r="C39" s="75"/>
      <c r="D39" s="3">
        <v>81933.09</v>
      </c>
    </row>
    <row r="40" spans="1:4" ht="12.75">
      <c r="A40" s="61" t="s">
        <v>25</v>
      </c>
      <c r="B40" s="61"/>
      <c r="C40" s="61"/>
      <c r="D40" s="6">
        <f>D37+D38</f>
        <v>-5990.263999999996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409029.26999999996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411800.79-2771.52-128978.5</f>
        <v>280050.76999999996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128978.5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360981.88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360981.88-120001.03</f>
        <v>240980.85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120001.03</v>
      </c>
    </row>
    <row r="16" spans="1:4" ht="12.75">
      <c r="A16" s="61" t="s">
        <v>10</v>
      </c>
      <c r="B16" s="61"/>
      <c r="C16" s="61"/>
      <c r="D16" s="6">
        <f>D10/D3*100</f>
        <v>88.253312531888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334469.656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54721.259999999995</v>
      </c>
    </row>
    <row r="23" spans="1:4" s="8" customFormat="1" ht="12.75" customHeight="1">
      <c r="A23" s="62" t="s">
        <v>29</v>
      </c>
      <c r="B23" s="63"/>
      <c r="C23" s="64"/>
      <c r="D23" s="42">
        <v>51404.81999999999</v>
      </c>
    </row>
    <row r="24" spans="1:4" s="8" customFormat="1" ht="12.75" customHeight="1">
      <c r="A24" s="62" t="s">
        <v>12</v>
      </c>
      <c r="B24" s="63"/>
      <c r="C24" s="64"/>
      <c r="D24" s="42">
        <v>28189.739999999998</v>
      </c>
    </row>
    <row r="25" spans="1:4" s="8" customFormat="1" ht="16.5" customHeight="1">
      <c r="A25" s="62" t="s">
        <v>48</v>
      </c>
      <c r="B25" s="63"/>
      <c r="C25" s="64"/>
      <c r="D25" s="42">
        <v>45103.584</v>
      </c>
    </row>
    <row r="26" spans="1:4" s="8" customFormat="1" ht="23.25" customHeight="1">
      <c r="A26" s="62" t="s">
        <v>50</v>
      </c>
      <c r="B26" s="63"/>
      <c r="C26" s="64"/>
      <c r="D26" s="42">
        <v>25868.232000000004</v>
      </c>
    </row>
    <row r="27" spans="1:4" ht="24" customHeight="1">
      <c r="A27" s="62" t="s">
        <v>21</v>
      </c>
      <c r="B27" s="63"/>
      <c r="C27" s="64"/>
      <c r="D27" s="42">
        <v>994.9319999999998</v>
      </c>
    </row>
    <row r="28" spans="1:4" ht="25.5" customHeight="1">
      <c r="A28" s="62" t="s">
        <v>28</v>
      </c>
      <c r="B28" s="63"/>
      <c r="C28" s="64"/>
      <c r="D28" s="42">
        <v>34007.292</v>
      </c>
    </row>
    <row r="29" spans="1:4" ht="16.5" customHeight="1">
      <c r="A29" s="62" t="s">
        <v>23</v>
      </c>
      <c r="B29" s="63"/>
      <c r="C29" s="64"/>
      <c r="D29" s="41">
        <v>42579.356</v>
      </c>
    </row>
    <row r="30" spans="1:4" ht="12.75">
      <c r="A30" s="61" t="s">
        <v>13</v>
      </c>
      <c r="B30" s="61"/>
      <c r="C30" s="61"/>
      <c r="D30" s="9">
        <f>SUM(D22:D29)</f>
        <v>282869.216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51600.44</v>
      </c>
    </row>
    <row r="33" spans="1:4" ht="12.75">
      <c r="A33" s="61" t="s">
        <v>14</v>
      </c>
      <c r="B33" s="61"/>
      <c r="C33" s="61"/>
      <c r="D33" s="6">
        <f>SUM(D32:D32)</f>
        <v>51600.44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-41888.36600000001</v>
      </c>
    </row>
    <row r="38" spans="1:4" ht="12.75" customHeight="1">
      <c r="A38" s="71" t="s">
        <v>53</v>
      </c>
      <c r="B38" s="72"/>
      <c r="C38" s="73"/>
      <c r="D38" s="15">
        <f>D15-D33</f>
        <v>68400.59</v>
      </c>
    </row>
    <row r="39" spans="1:4" s="16" customFormat="1" ht="24.75" customHeight="1">
      <c r="A39" s="71" t="s">
        <v>54</v>
      </c>
      <c r="B39" s="74"/>
      <c r="C39" s="75"/>
      <c r="D39" s="3">
        <v>113662.29</v>
      </c>
    </row>
    <row r="40" spans="1:4" ht="12.75">
      <c r="A40" s="61" t="s">
        <v>25</v>
      </c>
      <c r="B40" s="61"/>
      <c r="C40" s="61"/>
      <c r="D40" s="6">
        <f>D37+D38</f>
        <v>26512.223999999987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206168.46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206168.46-63225.24</f>
        <v>142943.22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63225.24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154938.04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154938.04-49097.17</f>
        <v>105840.87000000001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49097.17</v>
      </c>
    </row>
    <row r="16" spans="1:4" ht="12.75">
      <c r="A16" s="61" t="s">
        <v>10</v>
      </c>
      <c r="B16" s="61"/>
      <c r="C16" s="61"/>
      <c r="D16" s="6">
        <f>D10/D3*100</f>
        <v>75.15118461863663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166097.22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27135.899999999998</v>
      </c>
    </row>
    <row r="23" spans="1:4" s="8" customFormat="1" ht="12.75" customHeight="1">
      <c r="A23" s="62" t="s">
        <v>29</v>
      </c>
      <c r="B23" s="63"/>
      <c r="C23" s="64"/>
      <c r="D23" s="42">
        <v>25491.300000000003</v>
      </c>
    </row>
    <row r="24" spans="1:4" s="8" customFormat="1" ht="12.75" customHeight="1">
      <c r="A24" s="62" t="s">
        <v>12</v>
      </c>
      <c r="B24" s="63"/>
      <c r="C24" s="64"/>
      <c r="D24" s="42">
        <v>13979.099999999999</v>
      </c>
    </row>
    <row r="25" spans="1:4" s="8" customFormat="1" ht="16.5" customHeight="1">
      <c r="A25" s="62" t="s">
        <v>48</v>
      </c>
      <c r="B25" s="63"/>
      <c r="C25" s="64"/>
      <c r="D25" s="42">
        <v>22366.56</v>
      </c>
    </row>
    <row r="26" spans="1:4" s="8" customFormat="1" ht="23.25" customHeight="1">
      <c r="A26" s="62" t="s">
        <v>50</v>
      </c>
      <c r="B26" s="63"/>
      <c r="C26" s="64"/>
      <c r="D26" s="42">
        <v>12827.880000000001</v>
      </c>
    </row>
    <row r="27" spans="1:4" ht="24" customHeight="1">
      <c r="A27" s="62" t="s">
        <v>21</v>
      </c>
      <c r="B27" s="63"/>
      <c r="C27" s="64"/>
      <c r="D27" s="42">
        <v>493.38</v>
      </c>
    </row>
    <row r="28" spans="1:4" ht="25.5" customHeight="1">
      <c r="A28" s="62" t="s">
        <v>28</v>
      </c>
      <c r="B28" s="63"/>
      <c r="C28" s="64"/>
      <c r="D28" s="42">
        <v>21740.78</v>
      </c>
    </row>
    <row r="29" spans="1:4" ht="12.75" customHeight="1">
      <c r="A29" s="62" t="s">
        <v>23</v>
      </c>
      <c r="B29" s="63"/>
      <c r="C29" s="64"/>
      <c r="D29" s="41">
        <v>20950.54</v>
      </c>
    </row>
    <row r="30" spans="1:4" ht="12.75">
      <c r="A30" s="61" t="s">
        <v>13</v>
      </c>
      <c r="B30" s="61"/>
      <c r="C30" s="61"/>
      <c r="D30" s="9">
        <f>SUM(D22:D29)</f>
        <v>144985.44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21111.78</v>
      </c>
    </row>
    <row r="33" spans="1:4" ht="12.75">
      <c r="A33" s="61" t="s">
        <v>14</v>
      </c>
      <c r="B33" s="61"/>
      <c r="C33" s="61"/>
      <c r="D33" s="6">
        <f>SUM(D32:D32)</f>
        <v>21111.78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-39144.56999999999</v>
      </c>
    </row>
    <row r="38" spans="1:4" ht="12.75" customHeight="1">
      <c r="A38" s="71" t="s">
        <v>53</v>
      </c>
      <c r="B38" s="72"/>
      <c r="C38" s="73"/>
      <c r="D38" s="15">
        <f>D15-D33</f>
        <v>27985.39</v>
      </c>
    </row>
    <row r="39" spans="1:4" s="16" customFormat="1" ht="24.75" customHeight="1">
      <c r="A39" s="71" t="s">
        <v>54</v>
      </c>
      <c r="B39" s="74"/>
      <c r="C39" s="75"/>
      <c r="D39" s="3">
        <v>110855.14</v>
      </c>
    </row>
    <row r="40" spans="1:4" ht="12.75">
      <c r="A40" s="61" t="s">
        <v>25</v>
      </c>
      <c r="B40" s="61"/>
      <c r="C40" s="61"/>
      <c r="D40" s="6">
        <f>D37+D38</f>
        <v>-11159.179999999993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89223.99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89223.99-27259.44</f>
        <v>61964.55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27259.44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91568.22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91568.22-31416.16</f>
        <v>60152.06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31416.16</v>
      </c>
    </row>
    <row r="16" spans="1:4" ht="12.75">
      <c r="A16" s="61" t="s">
        <v>10</v>
      </c>
      <c r="B16" s="61"/>
      <c r="C16" s="61"/>
      <c r="D16" s="6">
        <f>D10/D3*100</f>
        <v>102.62735392129403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79067.318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13267.98</v>
      </c>
    </row>
    <row r="23" spans="1:4" s="8" customFormat="1" ht="12.75" customHeight="1">
      <c r="A23" s="62" t="s">
        <v>29</v>
      </c>
      <c r="B23" s="63"/>
      <c r="C23" s="64"/>
      <c r="D23" s="42">
        <v>12463.86</v>
      </c>
    </row>
    <row r="24" spans="1:4" s="8" customFormat="1" ht="12.75" customHeight="1">
      <c r="A24" s="62" t="s">
        <v>12</v>
      </c>
      <c r="B24" s="63"/>
      <c r="C24" s="64"/>
      <c r="D24" s="42">
        <v>6835.02</v>
      </c>
    </row>
    <row r="25" spans="1:4" s="8" customFormat="1" ht="16.5" customHeight="1">
      <c r="A25" s="62" t="s">
        <v>48</v>
      </c>
      <c r="B25" s="63"/>
      <c r="C25" s="64"/>
      <c r="D25" s="42">
        <v>10936.032000000001</v>
      </c>
    </row>
    <row r="26" spans="1:4" s="8" customFormat="1" ht="23.25" customHeight="1">
      <c r="A26" s="62" t="s">
        <v>50</v>
      </c>
      <c r="B26" s="63"/>
      <c r="C26" s="64"/>
      <c r="D26" s="42">
        <v>6272.136</v>
      </c>
    </row>
    <row r="27" spans="1:4" ht="24" customHeight="1">
      <c r="A27" s="62" t="s">
        <v>21</v>
      </c>
      <c r="B27" s="63"/>
      <c r="C27" s="64"/>
      <c r="D27" s="42">
        <v>241.23600000000002</v>
      </c>
    </row>
    <row r="28" spans="1:4" ht="25.5" customHeight="1">
      <c r="A28" s="62" t="s">
        <v>28</v>
      </c>
      <c r="B28" s="63"/>
      <c r="C28" s="64"/>
      <c r="D28" s="42">
        <v>5519.516</v>
      </c>
    </row>
    <row r="29" spans="1:4" ht="16.5" customHeight="1">
      <c r="A29" s="62" t="s">
        <v>23</v>
      </c>
      <c r="B29" s="63"/>
      <c r="C29" s="64"/>
      <c r="D29" s="41">
        <v>10022.588</v>
      </c>
    </row>
    <row r="30" spans="1:4" ht="12.75">
      <c r="A30" s="61" t="s">
        <v>13</v>
      </c>
      <c r="B30" s="61"/>
      <c r="C30" s="61"/>
      <c r="D30" s="9">
        <f>SUM(D22:D29)</f>
        <v>65558.368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13508.95</v>
      </c>
    </row>
    <row r="33" spans="1:4" ht="12.75">
      <c r="A33" s="61" t="s">
        <v>14</v>
      </c>
      <c r="B33" s="61"/>
      <c r="C33" s="61"/>
      <c r="D33" s="6">
        <f>SUM(D32:D32)</f>
        <v>13508.95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-5406.3080000000045</v>
      </c>
    </row>
    <row r="38" spans="1:4" ht="12.75" customHeight="1">
      <c r="A38" s="71" t="s">
        <v>53</v>
      </c>
      <c r="B38" s="72"/>
      <c r="C38" s="73"/>
      <c r="D38" s="15">
        <f>D15-D33</f>
        <v>17907.21</v>
      </c>
    </row>
    <row r="39" spans="1:4" s="16" customFormat="1" ht="24.75" customHeight="1">
      <c r="A39" s="71" t="s">
        <v>54</v>
      </c>
      <c r="B39" s="74"/>
      <c r="C39" s="75"/>
      <c r="D39" s="3">
        <v>24102.69</v>
      </c>
    </row>
    <row r="40" spans="1:4" ht="12.75">
      <c r="A40" s="61" t="s">
        <v>25</v>
      </c>
      <c r="B40" s="61"/>
      <c r="C40" s="61"/>
      <c r="D40" s="6">
        <f>D37+D38</f>
        <v>12500.901999999995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115852.08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118618.36-2766.28-36092.16</f>
        <v>79759.92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36092.16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91694.11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95367.05-3672.94-29683.53</f>
        <v>62010.58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29683.53</v>
      </c>
    </row>
    <row r="16" spans="1:4" ht="12.75">
      <c r="A16" s="61" t="s">
        <v>10</v>
      </c>
      <c r="B16" s="61"/>
      <c r="C16" s="61"/>
      <c r="D16" s="6">
        <f>D10/D3*100</f>
        <v>79.14757335388367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92429.488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13059.98</v>
      </c>
    </row>
    <row r="23" spans="1:4" s="8" customFormat="1" ht="12.75" customHeight="1">
      <c r="A23" s="62" t="s">
        <v>29</v>
      </c>
      <c r="B23" s="63"/>
      <c r="C23" s="64"/>
      <c r="D23" s="42">
        <v>13207.86</v>
      </c>
    </row>
    <row r="24" spans="1:4" s="8" customFormat="1" ht="12.75" customHeight="1">
      <c r="A24" s="62" t="s">
        <v>12</v>
      </c>
      <c r="B24" s="63"/>
      <c r="C24" s="64"/>
      <c r="D24" s="42">
        <v>7243.02</v>
      </c>
    </row>
    <row r="25" spans="1:4" s="8" customFormat="1" ht="16.5" customHeight="1">
      <c r="A25" s="62" t="s">
        <v>48</v>
      </c>
      <c r="B25" s="63"/>
      <c r="C25" s="64"/>
      <c r="D25" s="42">
        <v>10588.832</v>
      </c>
    </row>
    <row r="26" spans="1:4" s="8" customFormat="1" ht="23.25" customHeight="1">
      <c r="A26" s="62" t="s">
        <v>50</v>
      </c>
      <c r="B26" s="63"/>
      <c r="C26" s="64"/>
      <c r="D26" s="42">
        <v>6646.536</v>
      </c>
    </row>
    <row r="27" spans="1:4" ht="24" customHeight="1">
      <c r="A27" s="62" t="s">
        <v>21</v>
      </c>
      <c r="B27" s="63"/>
      <c r="C27" s="64"/>
      <c r="D27" s="42">
        <v>255.63600000000002</v>
      </c>
    </row>
    <row r="28" spans="1:4" ht="25.5" customHeight="1">
      <c r="A28" s="62" t="s">
        <v>28</v>
      </c>
      <c r="B28" s="63"/>
      <c r="C28" s="64"/>
      <c r="D28" s="42">
        <v>12445.916</v>
      </c>
    </row>
    <row r="29" spans="1:4" ht="15.75" customHeight="1">
      <c r="A29" s="62" t="s">
        <v>23</v>
      </c>
      <c r="B29" s="63"/>
      <c r="C29" s="64"/>
      <c r="D29" s="41">
        <v>16217.788</v>
      </c>
    </row>
    <row r="30" spans="1:4" ht="12.75">
      <c r="A30" s="61" t="s">
        <v>13</v>
      </c>
      <c r="B30" s="61"/>
      <c r="C30" s="61"/>
      <c r="D30" s="9">
        <f>SUM(D22:D29)</f>
        <v>79665.568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12763.92</v>
      </c>
    </row>
    <row r="33" spans="1:4" ht="12.75">
      <c r="A33" s="61" t="s">
        <v>14</v>
      </c>
      <c r="B33" s="61"/>
      <c r="C33" s="61"/>
      <c r="D33" s="6">
        <f>SUM(D32:D32)</f>
        <v>12763.92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-17654.987999999998</v>
      </c>
    </row>
    <row r="38" spans="1:4" ht="12.75" customHeight="1">
      <c r="A38" s="71" t="s">
        <v>53</v>
      </c>
      <c r="B38" s="72"/>
      <c r="C38" s="73"/>
      <c r="D38" s="15">
        <f>D15-D33</f>
        <v>16919.61</v>
      </c>
    </row>
    <row r="39" spans="1:4" s="16" customFormat="1" ht="24.75" customHeight="1">
      <c r="A39" s="71" t="s">
        <v>54</v>
      </c>
      <c r="B39" s="74"/>
      <c r="C39" s="75"/>
      <c r="D39" s="3">
        <v>51280.8</v>
      </c>
    </row>
    <row r="40" spans="1:4" ht="12.75">
      <c r="A40" s="61" t="s">
        <v>25</v>
      </c>
      <c r="B40" s="61"/>
      <c r="C40" s="61"/>
      <c r="D40" s="6">
        <f>D37+D38</f>
        <v>-735.377999999997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40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 customHeight="1">
      <c r="A3" s="44" t="s">
        <v>0</v>
      </c>
      <c r="B3" s="54"/>
      <c r="C3" s="55"/>
      <c r="D3" s="50">
        <f>D6+D8</f>
        <v>197203.53999999998</v>
      </c>
    </row>
    <row r="4" spans="1:4" ht="12.75">
      <c r="A4" s="56"/>
      <c r="B4" s="57"/>
      <c r="C4" s="58"/>
      <c r="D4" s="51"/>
    </row>
    <row r="5" spans="1:4" ht="12.75" customHeight="1">
      <c r="A5" s="79" t="s">
        <v>1</v>
      </c>
      <c r="B5" s="80"/>
      <c r="C5" s="80"/>
      <c r="D5" s="81"/>
    </row>
    <row r="6" spans="1:4" ht="26.25" customHeight="1">
      <c r="A6" s="82" t="s">
        <v>2</v>
      </c>
      <c r="B6" s="83"/>
      <c r="C6" s="84"/>
      <c r="D6" s="36">
        <f>216437.17-19233.63-63832.17</f>
        <v>133371.37</v>
      </c>
    </row>
    <row r="7" spans="1:4" ht="12.75" customHeight="1">
      <c r="A7" s="79" t="s">
        <v>3</v>
      </c>
      <c r="B7" s="80"/>
      <c r="C7" s="80"/>
      <c r="D7" s="81"/>
    </row>
    <row r="8" spans="1:4" ht="30" customHeight="1">
      <c r="A8" s="82" t="s">
        <v>4</v>
      </c>
      <c r="B8" s="83"/>
      <c r="C8" s="84"/>
      <c r="D8" s="36">
        <v>63832.17</v>
      </c>
    </row>
    <row r="9" spans="1:4" ht="13.5" customHeight="1">
      <c r="A9" s="4"/>
      <c r="B9" s="4"/>
      <c r="C9" s="4"/>
      <c r="D9" s="5"/>
    </row>
    <row r="10" spans="1:4" ht="12.75" customHeight="1">
      <c r="A10" s="44" t="s">
        <v>5</v>
      </c>
      <c r="B10" s="54"/>
      <c r="C10" s="55"/>
      <c r="D10" s="50">
        <f>D13+D15</f>
        <v>126485.10999999999</v>
      </c>
    </row>
    <row r="11" spans="1:4" ht="12.75">
      <c r="A11" s="56"/>
      <c r="B11" s="57"/>
      <c r="C11" s="58"/>
      <c r="D11" s="51"/>
    </row>
    <row r="12" spans="1:4" ht="12.75" customHeight="1">
      <c r="A12" s="76" t="s">
        <v>6</v>
      </c>
      <c r="B12" s="77"/>
      <c r="C12" s="77"/>
      <c r="D12" s="78"/>
    </row>
    <row r="13" spans="1:4" ht="24.75" customHeight="1">
      <c r="A13" s="88" t="s">
        <v>7</v>
      </c>
      <c r="B13" s="89"/>
      <c r="C13" s="90"/>
      <c r="D13" s="36">
        <f>137751.38-11266.27-42387.52</f>
        <v>84097.59</v>
      </c>
    </row>
    <row r="14" spans="1:4" ht="12.75" customHeight="1">
      <c r="A14" s="76" t="s">
        <v>8</v>
      </c>
      <c r="B14" s="77"/>
      <c r="C14" s="77"/>
      <c r="D14" s="78"/>
    </row>
    <row r="15" spans="1:4" ht="27" customHeight="1">
      <c r="A15" s="82" t="s">
        <v>9</v>
      </c>
      <c r="B15" s="83"/>
      <c r="C15" s="84"/>
      <c r="D15" s="36">
        <v>42387.52</v>
      </c>
    </row>
    <row r="16" spans="1:4" ht="12.75" customHeight="1">
      <c r="A16" s="85" t="s">
        <v>10</v>
      </c>
      <c r="B16" s="86"/>
      <c r="C16" s="87"/>
      <c r="D16" s="33">
        <f>D10/D3*100</f>
        <v>64.1393709261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 customHeight="1">
      <c r="A19" s="44" t="s">
        <v>11</v>
      </c>
      <c r="B19" s="54"/>
      <c r="C19" s="55"/>
      <c r="D19" s="50">
        <f>D30+D33</f>
        <v>191003.08800000002</v>
      </c>
    </row>
    <row r="20" spans="1:4" ht="12.75">
      <c r="A20" s="56"/>
      <c r="B20" s="57"/>
      <c r="C20" s="58"/>
      <c r="D20" s="51"/>
    </row>
    <row r="21" spans="1:4" ht="12.75" customHeight="1">
      <c r="A21" s="76" t="s">
        <v>6</v>
      </c>
      <c r="B21" s="77"/>
      <c r="C21" s="77"/>
      <c r="D21" s="78"/>
    </row>
    <row r="22" spans="1:4" s="8" customFormat="1" ht="12.75" customHeight="1">
      <c r="A22" s="8" t="s">
        <v>49</v>
      </c>
      <c r="D22" s="29">
        <v>26464.68</v>
      </c>
    </row>
    <row r="23" spans="1:4" s="8" customFormat="1" ht="12.75" customHeight="1">
      <c r="A23" s="62" t="s">
        <v>29</v>
      </c>
      <c r="B23" s="63"/>
      <c r="C23" s="64"/>
      <c r="D23" s="30">
        <v>24860.760000000002</v>
      </c>
    </row>
    <row r="24" spans="1:4" s="8" customFormat="1" ht="12.75" customHeight="1">
      <c r="A24" s="62" t="s">
        <v>12</v>
      </c>
      <c r="B24" s="63"/>
      <c r="C24" s="64"/>
      <c r="D24" s="30">
        <v>13633.32</v>
      </c>
    </row>
    <row r="25" spans="1:4" s="8" customFormat="1" ht="16.5" customHeight="1">
      <c r="A25" s="62" t="s">
        <v>48</v>
      </c>
      <c r="B25" s="63"/>
      <c r="C25" s="64"/>
      <c r="D25" s="29">
        <v>21813.312</v>
      </c>
    </row>
    <row r="26" spans="1:4" s="8" customFormat="1" ht="23.25" customHeight="1">
      <c r="A26" s="62" t="s">
        <v>50</v>
      </c>
      <c r="B26" s="63"/>
      <c r="C26" s="64"/>
      <c r="D26" s="31">
        <v>12510.576000000001</v>
      </c>
    </row>
    <row r="27" spans="1:4" ht="24" customHeight="1">
      <c r="A27" s="62" t="s">
        <v>21</v>
      </c>
      <c r="B27" s="63"/>
      <c r="C27" s="64"/>
      <c r="D27" s="31">
        <v>481.176</v>
      </c>
    </row>
    <row r="28" spans="1:4" ht="25.5" customHeight="1">
      <c r="A28" s="65" t="s">
        <v>28</v>
      </c>
      <c r="B28" s="65"/>
      <c r="C28" s="65"/>
      <c r="D28" s="30">
        <v>30955.656</v>
      </c>
    </row>
    <row r="29" spans="1:4" ht="12.75" customHeight="1">
      <c r="A29" s="62" t="s">
        <v>23</v>
      </c>
      <c r="B29" s="63"/>
      <c r="C29" s="64"/>
      <c r="D29" s="29">
        <v>39937.608</v>
      </c>
    </row>
    <row r="30" spans="1:4" ht="12.75" customHeight="1">
      <c r="A30" s="85" t="s">
        <v>13</v>
      </c>
      <c r="B30" s="86"/>
      <c r="C30" s="87"/>
      <c r="D30" s="32">
        <f>SUM(D22:D29)</f>
        <v>170657.08800000002</v>
      </c>
    </row>
    <row r="31" spans="1:4" ht="12.75" customHeight="1">
      <c r="A31" s="76" t="s">
        <v>8</v>
      </c>
      <c r="B31" s="77"/>
      <c r="C31" s="77"/>
      <c r="D31" s="78"/>
    </row>
    <row r="32" spans="1:4" ht="43.5" customHeight="1">
      <c r="A32" s="88" t="s">
        <v>24</v>
      </c>
      <c r="B32" s="89"/>
      <c r="C32" s="90"/>
      <c r="D32" s="2">
        <v>20346</v>
      </c>
    </row>
    <row r="33" spans="1:4" ht="12.75" customHeight="1">
      <c r="A33" s="85" t="s">
        <v>14</v>
      </c>
      <c r="B33" s="86"/>
      <c r="C33" s="87"/>
      <c r="D33" s="33">
        <f>SUM(D32:D32)</f>
        <v>20346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D6-D30</f>
        <v>-37285.71800000002</v>
      </c>
    </row>
    <row r="38" spans="1:4" ht="12.75" customHeight="1">
      <c r="A38" s="71" t="s">
        <v>53</v>
      </c>
      <c r="B38" s="72"/>
      <c r="C38" s="73"/>
      <c r="D38" s="35">
        <f>D8-D33</f>
        <v>43486.17</v>
      </c>
    </row>
    <row r="39" spans="1:4" s="16" customFormat="1" ht="24.75" customHeight="1">
      <c r="A39" s="71" t="s">
        <v>54</v>
      </c>
      <c r="B39" s="74"/>
      <c r="C39" s="75"/>
      <c r="D39" s="34">
        <v>156641.61</v>
      </c>
    </row>
    <row r="40" spans="1:4" ht="12.75">
      <c r="A40" s="85" t="s">
        <v>25</v>
      </c>
      <c r="B40" s="86"/>
      <c r="C40" s="87"/>
      <c r="D40" s="33">
        <f>D37+D38</f>
        <v>6200.451999999976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6"/>
      <c r="C54" s="66"/>
      <c r="D54" s="66"/>
      <c r="E54" s="66"/>
      <c r="F54" s="66"/>
      <c r="G54" s="66"/>
      <c r="H54" s="66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54:H54"/>
    <mergeCell ref="A68:H68"/>
    <mergeCell ref="A33:C33"/>
    <mergeCell ref="A36:D36"/>
    <mergeCell ref="A37:C37"/>
    <mergeCell ref="A38:C38"/>
    <mergeCell ref="A39:C39"/>
    <mergeCell ref="A40:C40"/>
    <mergeCell ref="A29:C29"/>
    <mergeCell ref="A30:C30"/>
    <mergeCell ref="A31:D31"/>
    <mergeCell ref="A32:C32"/>
    <mergeCell ref="A23:C23"/>
    <mergeCell ref="A24:C24"/>
    <mergeCell ref="A25:C25"/>
    <mergeCell ref="A26:C26"/>
    <mergeCell ref="A27:C27"/>
    <mergeCell ref="A28:C28"/>
    <mergeCell ref="A15:C15"/>
    <mergeCell ref="A16:C16"/>
    <mergeCell ref="A19:C20"/>
    <mergeCell ref="D19:D20"/>
    <mergeCell ref="A21:D21"/>
    <mergeCell ref="A8:C8"/>
    <mergeCell ref="A10:C11"/>
    <mergeCell ref="D10:D11"/>
    <mergeCell ref="A12:D12"/>
    <mergeCell ref="A13:C13"/>
    <mergeCell ref="A14:D14"/>
    <mergeCell ref="A1:D1"/>
    <mergeCell ref="A3:C4"/>
    <mergeCell ref="D3:D4"/>
    <mergeCell ref="A5:D5"/>
    <mergeCell ref="A6:C6"/>
    <mergeCell ref="A7:D7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64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203048.13999999998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203217.56-169.42-63048.72</f>
        <v>139999.41999999998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63048.72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166814.58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167353.25-538.67-55438.78</f>
        <v>111375.79999999999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55438.78</v>
      </c>
    </row>
    <row r="16" spans="1:4" ht="12.75">
      <c r="A16" s="61" t="s">
        <v>10</v>
      </c>
      <c r="B16" s="61"/>
      <c r="C16" s="61"/>
      <c r="D16" s="6">
        <f>D10/D3*100</f>
        <v>82.1551874348615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156883.384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26834.94</v>
      </c>
    </row>
    <row r="23" spans="1:4" s="8" customFormat="1" ht="12.75" customHeight="1">
      <c r="A23" s="62" t="s">
        <v>29</v>
      </c>
      <c r="B23" s="63"/>
      <c r="C23" s="64"/>
      <c r="D23" s="42">
        <v>25208.58</v>
      </c>
    </row>
    <row r="24" spans="1:4" s="8" customFormat="1" ht="12.75" customHeight="1">
      <c r="A24" s="62" t="s">
        <v>12</v>
      </c>
      <c r="B24" s="63"/>
      <c r="C24" s="64"/>
      <c r="D24" s="42">
        <v>13824.059999999998</v>
      </c>
    </row>
    <row r="25" spans="1:4" s="8" customFormat="1" ht="16.5" customHeight="1">
      <c r="A25" s="62" t="s">
        <v>48</v>
      </c>
      <c r="B25" s="63"/>
      <c r="C25" s="64"/>
      <c r="D25" s="42">
        <v>22118.496</v>
      </c>
    </row>
    <row r="26" spans="1:4" s="8" customFormat="1" ht="23.25" customHeight="1">
      <c r="A26" s="62" t="s">
        <v>50</v>
      </c>
      <c r="B26" s="63"/>
      <c r="C26" s="64"/>
      <c r="D26" s="42">
        <v>12685.608</v>
      </c>
    </row>
    <row r="27" spans="1:4" ht="24" customHeight="1">
      <c r="A27" s="62" t="s">
        <v>21</v>
      </c>
      <c r="B27" s="63"/>
      <c r="C27" s="64"/>
      <c r="D27" s="42">
        <v>487.908</v>
      </c>
    </row>
    <row r="28" spans="1:4" ht="25.5" customHeight="1">
      <c r="A28" s="62" t="s">
        <v>28</v>
      </c>
      <c r="B28" s="63"/>
      <c r="C28" s="64"/>
      <c r="D28" s="42">
        <v>11388.748</v>
      </c>
    </row>
    <row r="29" spans="1:4" ht="16.5" customHeight="1">
      <c r="A29" s="62" t="s">
        <v>23</v>
      </c>
      <c r="B29" s="63"/>
      <c r="C29" s="64"/>
      <c r="D29" s="41">
        <v>20496.364</v>
      </c>
    </row>
    <row r="30" spans="1:4" ht="12.75">
      <c r="A30" s="61" t="s">
        <v>13</v>
      </c>
      <c r="B30" s="61"/>
      <c r="C30" s="61"/>
      <c r="D30" s="9">
        <f>SUM(D22:D29)</f>
        <v>133044.704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23838.68</v>
      </c>
    </row>
    <row r="33" spans="1:4" ht="12.75">
      <c r="A33" s="61" t="s">
        <v>14</v>
      </c>
      <c r="B33" s="61"/>
      <c r="C33" s="61"/>
      <c r="D33" s="6">
        <f>SUM(D32:D32)</f>
        <v>23838.68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-21668.90400000001</v>
      </c>
    </row>
    <row r="38" spans="1:4" ht="12.75" customHeight="1">
      <c r="A38" s="71" t="s">
        <v>53</v>
      </c>
      <c r="B38" s="72"/>
      <c r="C38" s="73"/>
      <c r="D38" s="15">
        <f>D15-D33</f>
        <v>31600.1</v>
      </c>
    </row>
    <row r="39" spans="1:4" s="16" customFormat="1" ht="24.75" customHeight="1">
      <c r="A39" s="71" t="s">
        <v>54</v>
      </c>
      <c r="B39" s="74"/>
      <c r="C39" s="75"/>
      <c r="D39" s="3">
        <v>54833.03</v>
      </c>
    </row>
    <row r="40" spans="1:4" ht="12.75">
      <c r="A40" s="61" t="s">
        <v>25</v>
      </c>
      <c r="B40" s="61"/>
      <c r="C40" s="61"/>
      <c r="D40" s="6">
        <f>D37+D38</f>
        <v>9931.195999999989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63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200091.84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200091.84-61993.15</f>
        <v>138098.69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61993.15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150986.46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150986.46-49895.85</f>
        <v>101090.60999999999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49895.85</v>
      </c>
    </row>
    <row r="16" spans="1:4" ht="12.75">
      <c r="A16" s="61" t="s">
        <v>10</v>
      </c>
      <c r="B16" s="61"/>
      <c r="C16" s="61"/>
      <c r="D16" s="6">
        <f>D10/D3*100</f>
        <v>75.45857942033018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158844.18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23423.1</v>
      </c>
    </row>
    <row r="23" spans="1:4" s="8" customFormat="1" ht="12.75" customHeight="1">
      <c r="A23" s="62" t="s">
        <v>29</v>
      </c>
      <c r="B23" s="63"/>
      <c r="C23" s="64"/>
      <c r="D23" s="42">
        <v>24821.699999999997</v>
      </c>
    </row>
    <row r="24" spans="1:4" s="8" customFormat="1" ht="12.75" customHeight="1">
      <c r="A24" s="62" t="s">
        <v>12</v>
      </c>
      <c r="B24" s="63"/>
      <c r="C24" s="64"/>
      <c r="D24" s="42">
        <v>13611.900000000001</v>
      </c>
    </row>
    <row r="25" spans="1:4" s="8" customFormat="1" ht="16.5" customHeight="1">
      <c r="A25" s="62" t="s">
        <v>48</v>
      </c>
      <c r="B25" s="63"/>
      <c r="C25" s="64"/>
      <c r="D25" s="42">
        <v>21779.04</v>
      </c>
    </row>
    <row r="26" spans="1:4" s="8" customFormat="1" ht="23.25" customHeight="1">
      <c r="A26" s="62" t="s">
        <v>50</v>
      </c>
      <c r="B26" s="63"/>
      <c r="C26" s="64"/>
      <c r="D26" s="42">
        <v>12490.920000000002</v>
      </c>
    </row>
    <row r="27" spans="1:4" ht="24" customHeight="1">
      <c r="A27" s="62" t="s">
        <v>21</v>
      </c>
      <c r="B27" s="63"/>
      <c r="C27" s="64"/>
      <c r="D27" s="42">
        <v>480.41999999999996</v>
      </c>
    </row>
    <row r="28" spans="1:4" ht="25.5" customHeight="1">
      <c r="A28" s="62" t="s">
        <v>28</v>
      </c>
      <c r="B28" s="63"/>
      <c r="C28" s="64"/>
      <c r="D28" s="42">
        <v>10907.02</v>
      </c>
    </row>
    <row r="29" spans="1:4" ht="15" customHeight="1">
      <c r="A29" s="62" t="s">
        <v>23</v>
      </c>
      <c r="B29" s="63"/>
      <c r="C29" s="64"/>
      <c r="D29" s="41">
        <v>29874.86</v>
      </c>
    </row>
    <row r="30" spans="1:4" ht="12.75">
      <c r="A30" s="61" t="s">
        <v>13</v>
      </c>
      <c r="B30" s="61"/>
      <c r="C30" s="61"/>
      <c r="D30" s="9">
        <f>SUM(D22:D29)</f>
        <v>137388.96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21455.22</v>
      </c>
    </row>
    <row r="33" spans="1:4" ht="12.75">
      <c r="A33" s="61" t="s">
        <v>14</v>
      </c>
      <c r="B33" s="61"/>
      <c r="C33" s="61"/>
      <c r="D33" s="6">
        <f>SUM(D32:D32)</f>
        <v>21455.22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-36298.350000000006</v>
      </c>
    </row>
    <row r="38" spans="1:4" ht="12.75" customHeight="1">
      <c r="A38" s="71" t="s">
        <v>53</v>
      </c>
      <c r="B38" s="72"/>
      <c r="C38" s="73"/>
      <c r="D38" s="15">
        <f>D15-D33</f>
        <v>28440.629999999997</v>
      </c>
    </row>
    <row r="39" spans="1:4" s="16" customFormat="1" ht="24.75" customHeight="1">
      <c r="A39" s="71" t="s">
        <v>54</v>
      </c>
      <c r="B39" s="74"/>
      <c r="C39" s="75"/>
      <c r="D39" s="3">
        <v>83101.61</v>
      </c>
    </row>
    <row r="40" spans="1:4" ht="12.75">
      <c r="A40" s="61" t="s">
        <v>25</v>
      </c>
      <c r="B40" s="61"/>
      <c r="C40" s="61"/>
      <c r="D40" s="6">
        <f>D37+D38</f>
        <v>-7857.720000000008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8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62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206015.52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206015.52-63874.21</f>
        <v>142141.31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63874.21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173627.72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173627.72-57618.38</f>
        <v>116009.34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57618.38</v>
      </c>
    </row>
    <row r="16" spans="1:4" ht="12.75">
      <c r="A16" s="61" t="s">
        <v>10</v>
      </c>
      <c r="B16" s="61"/>
      <c r="C16" s="61"/>
      <c r="D16" s="6">
        <f>D10/D3*100</f>
        <v>84.27895141103933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161663.772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27430.92</v>
      </c>
    </row>
    <row r="23" spans="1:4" s="8" customFormat="1" ht="12.75" customHeight="1">
      <c r="A23" s="62" t="s">
        <v>29</v>
      </c>
      <c r="B23" s="63"/>
      <c r="C23" s="64"/>
      <c r="D23" s="42">
        <v>25768.440000000002</v>
      </c>
    </row>
    <row r="24" spans="1:4" s="8" customFormat="1" ht="12.75" customHeight="1">
      <c r="A24" s="62" t="s">
        <v>12</v>
      </c>
      <c r="B24" s="63"/>
      <c r="C24" s="64"/>
      <c r="D24" s="42">
        <v>14131.080000000002</v>
      </c>
    </row>
    <row r="25" spans="1:4" s="8" customFormat="1" ht="16.5" customHeight="1">
      <c r="A25" s="62" t="s">
        <v>48</v>
      </c>
      <c r="B25" s="63"/>
      <c r="C25" s="64"/>
      <c r="D25" s="42">
        <v>22609.728000000003</v>
      </c>
    </row>
    <row r="26" spans="1:4" s="8" customFormat="1" ht="23.25" customHeight="1">
      <c r="A26" s="62" t="s">
        <v>50</v>
      </c>
      <c r="B26" s="63"/>
      <c r="C26" s="64"/>
      <c r="D26" s="42">
        <v>12967.344000000001</v>
      </c>
    </row>
    <row r="27" spans="1:4" ht="24" customHeight="1">
      <c r="A27" s="62" t="s">
        <v>21</v>
      </c>
      <c r="B27" s="63"/>
      <c r="C27" s="64"/>
      <c r="D27" s="42">
        <v>498.744</v>
      </c>
    </row>
    <row r="28" spans="1:4" ht="25.5" customHeight="1">
      <c r="A28" s="62" t="s">
        <v>28</v>
      </c>
      <c r="B28" s="63"/>
      <c r="C28" s="64"/>
      <c r="D28" s="42">
        <v>12085.864</v>
      </c>
    </row>
    <row r="29" spans="1:4" ht="17.25" customHeight="1">
      <c r="A29" s="62" t="s">
        <v>23</v>
      </c>
      <c r="B29" s="63"/>
      <c r="C29" s="64"/>
      <c r="D29" s="41">
        <v>21395.752</v>
      </c>
    </row>
    <row r="30" spans="1:4" ht="12.75">
      <c r="A30" s="61" t="s">
        <v>13</v>
      </c>
      <c r="B30" s="61"/>
      <c r="C30" s="61"/>
      <c r="D30" s="9">
        <f>SUM(D22:D29)</f>
        <v>136887.872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24775.9</v>
      </c>
    </row>
    <row r="33" spans="1:4" ht="12.75">
      <c r="A33" s="61" t="s">
        <v>14</v>
      </c>
      <c r="B33" s="61"/>
      <c r="C33" s="61"/>
      <c r="D33" s="6">
        <f>SUM(D32:D32)</f>
        <v>24775.9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-20878.532000000007</v>
      </c>
    </row>
    <row r="38" spans="1:4" ht="12.75" customHeight="1">
      <c r="A38" s="71" t="s">
        <v>53</v>
      </c>
      <c r="B38" s="72"/>
      <c r="C38" s="73"/>
      <c r="D38" s="15">
        <f>D15-D33</f>
        <v>32842.479999999996</v>
      </c>
    </row>
    <row r="39" spans="1:4" s="16" customFormat="1" ht="24.75" customHeight="1">
      <c r="A39" s="71" t="s">
        <v>54</v>
      </c>
      <c r="B39" s="74"/>
      <c r="C39" s="75"/>
      <c r="D39" s="3">
        <v>50723.56</v>
      </c>
    </row>
    <row r="40" spans="1:4" ht="12.75">
      <c r="A40" s="61" t="s">
        <v>25</v>
      </c>
      <c r="B40" s="61"/>
      <c r="C40" s="61"/>
      <c r="D40" s="6">
        <f>D37+D38</f>
        <v>11963.94799999999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205801.95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206635.95-834-65576.56</f>
        <v>140225.39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65576.56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171515.78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173322.78-1807-58489.14</f>
        <v>113026.64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58489.14</v>
      </c>
    </row>
    <row r="16" spans="1:4" ht="12.75">
      <c r="A16" s="61" t="s">
        <v>10</v>
      </c>
      <c r="B16" s="61"/>
      <c r="C16" s="61"/>
      <c r="D16" s="6">
        <f>D10/D3*100</f>
        <v>83.34021130509211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165557.114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25201.24</v>
      </c>
    </row>
    <row r="23" spans="1:4" s="8" customFormat="1" ht="12.75" customHeight="1">
      <c r="A23" s="62" t="s">
        <v>29</v>
      </c>
      <c r="B23" s="63"/>
      <c r="C23" s="64"/>
      <c r="D23" s="42">
        <v>20552.68</v>
      </c>
    </row>
    <row r="24" spans="1:4" s="8" customFormat="1" ht="12.75" customHeight="1">
      <c r="A24" s="62" t="s">
        <v>12</v>
      </c>
      <c r="B24" s="63"/>
      <c r="C24" s="64"/>
      <c r="D24" s="42">
        <v>14012.76</v>
      </c>
    </row>
    <row r="25" spans="1:4" s="8" customFormat="1" ht="16.5" customHeight="1">
      <c r="A25" s="62" t="s">
        <v>48</v>
      </c>
      <c r="B25" s="63"/>
      <c r="C25" s="64"/>
      <c r="D25" s="42">
        <v>20420.416</v>
      </c>
    </row>
    <row r="26" spans="1:4" s="8" customFormat="1" ht="23.25" customHeight="1">
      <c r="A26" s="62" t="s">
        <v>50</v>
      </c>
      <c r="B26" s="63"/>
      <c r="C26" s="64"/>
      <c r="D26" s="42">
        <v>12858.768</v>
      </c>
    </row>
    <row r="27" spans="1:4" ht="24" customHeight="1">
      <c r="A27" s="62" t="s">
        <v>21</v>
      </c>
      <c r="B27" s="63"/>
      <c r="C27" s="64"/>
      <c r="D27" s="42">
        <v>494.568</v>
      </c>
    </row>
    <row r="28" spans="1:4" ht="25.5" customHeight="1">
      <c r="A28" s="62" t="s">
        <v>28</v>
      </c>
      <c r="B28" s="63"/>
      <c r="C28" s="64"/>
      <c r="D28" s="42">
        <v>21817.208</v>
      </c>
    </row>
    <row r="29" spans="1:4" ht="15" customHeight="1">
      <c r="A29" s="62" t="s">
        <v>23</v>
      </c>
      <c r="B29" s="63"/>
      <c r="C29" s="64"/>
      <c r="D29" s="41">
        <v>25049.144</v>
      </c>
    </row>
    <row r="30" spans="1:4" ht="12.75">
      <c r="A30" s="61" t="s">
        <v>13</v>
      </c>
      <c r="B30" s="61"/>
      <c r="C30" s="61"/>
      <c r="D30" s="9">
        <f>SUM(D22:D29)</f>
        <v>140406.78399999999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25150.33</v>
      </c>
    </row>
    <row r="33" spans="1:4" ht="12.75">
      <c r="A33" s="61" t="s">
        <v>14</v>
      </c>
      <c r="B33" s="61"/>
      <c r="C33" s="61"/>
      <c r="D33" s="6">
        <f>SUM(D32:D32)</f>
        <v>25150.33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-27380.143999999986</v>
      </c>
    </row>
    <row r="38" spans="1:4" ht="12.75" customHeight="1">
      <c r="A38" s="71" t="s">
        <v>53</v>
      </c>
      <c r="B38" s="72"/>
      <c r="C38" s="73"/>
      <c r="D38" s="15">
        <f>D15-D33</f>
        <v>33338.81</v>
      </c>
    </row>
    <row r="39" spans="1:4" s="16" customFormat="1" ht="24.75" customHeight="1">
      <c r="A39" s="71" t="s">
        <v>54</v>
      </c>
      <c r="B39" s="74"/>
      <c r="C39" s="75"/>
      <c r="D39" s="3">
        <v>92198.63</v>
      </c>
    </row>
    <row r="40" spans="1:4" ht="12.75">
      <c r="A40" s="61" t="s">
        <v>25</v>
      </c>
      <c r="B40" s="61"/>
      <c r="C40" s="61"/>
      <c r="D40" s="6">
        <f>D37+D38</f>
        <v>5958.666000000012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60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198328.44999999995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199735.21-1406.76-64411.61</f>
        <v>133916.83999999997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64411.61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177572.71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177572.71-62038.77</f>
        <v>115533.94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62038.77</v>
      </c>
    </row>
    <row r="16" spans="1:4" ht="12.75">
      <c r="A16" s="61" t="s">
        <v>10</v>
      </c>
      <c r="B16" s="61"/>
      <c r="C16" s="61"/>
      <c r="D16" s="6">
        <f>D10/D3*100</f>
        <v>89.53466333246695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157964.446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27337.859999999997</v>
      </c>
    </row>
    <row r="23" spans="1:4" s="8" customFormat="1" ht="12.75" customHeight="1">
      <c r="A23" s="62" t="s">
        <v>29</v>
      </c>
      <c r="B23" s="63"/>
      <c r="C23" s="64"/>
      <c r="D23" s="42">
        <v>20681.02</v>
      </c>
    </row>
    <row r="24" spans="1:4" s="8" customFormat="1" ht="12.75" customHeight="1">
      <c r="A24" s="62" t="s">
        <v>12</v>
      </c>
      <c r="B24" s="63"/>
      <c r="C24" s="64"/>
      <c r="D24" s="42">
        <v>14083.14</v>
      </c>
    </row>
    <row r="25" spans="1:4" s="8" customFormat="1" ht="16.5" customHeight="1">
      <c r="A25" s="62" t="s">
        <v>48</v>
      </c>
      <c r="B25" s="63"/>
      <c r="C25" s="64"/>
      <c r="D25" s="42">
        <v>22533.024</v>
      </c>
    </row>
    <row r="26" spans="1:4" s="8" customFormat="1" ht="23.25" customHeight="1">
      <c r="A26" s="62" t="s">
        <v>50</v>
      </c>
      <c r="B26" s="63"/>
      <c r="C26" s="64"/>
      <c r="D26" s="42">
        <v>12923.352000000003</v>
      </c>
    </row>
    <row r="27" spans="1:4" ht="24" customHeight="1">
      <c r="A27" s="62" t="s">
        <v>21</v>
      </c>
      <c r="B27" s="63"/>
      <c r="C27" s="64"/>
      <c r="D27" s="42">
        <v>497.052</v>
      </c>
    </row>
    <row r="28" spans="1:4" ht="25.5" customHeight="1">
      <c r="A28" s="62" t="s">
        <v>28</v>
      </c>
      <c r="B28" s="63"/>
      <c r="C28" s="64"/>
      <c r="D28" s="42">
        <v>11977.012</v>
      </c>
    </row>
    <row r="29" spans="1:4" ht="19.5" customHeight="1">
      <c r="A29" s="62" t="s">
        <v>23</v>
      </c>
      <c r="B29" s="63"/>
      <c r="C29" s="64"/>
      <c r="D29" s="41">
        <v>21255.316</v>
      </c>
    </row>
    <row r="30" spans="1:4" ht="12.75">
      <c r="A30" s="61" t="s">
        <v>13</v>
      </c>
      <c r="B30" s="61"/>
      <c r="C30" s="61"/>
      <c r="D30" s="9">
        <f>SUM(D22:D29)</f>
        <v>131287.77599999998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26676.67</v>
      </c>
    </row>
    <row r="33" spans="1:4" ht="12.75">
      <c r="A33" s="61" t="s">
        <v>14</v>
      </c>
      <c r="B33" s="61"/>
      <c r="C33" s="61"/>
      <c r="D33" s="6">
        <f>SUM(D32:D32)</f>
        <v>26676.67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-15753.835999999981</v>
      </c>
    </row>
    <row r="38" spans="1:4" ht="12.75" customHeight="1">
      <c r="A38" s="71" t="s">
        <v>53</v>
      </c>
      <c r="B38" s="72"/>
      <c r="C38" s="73"/>
      <c r="D38" s="15">
        <f>D15-D33</f>
        <v>35362.1</v>
      </c>
    </row>
    <row r="39" spans="1:4" s="16" customFormat="1" ht="24.75" customHeight="1">
      <c r="A39" s="71" t="s">
        <v>54</v>
      </c>
      <c r="B39" s="74"/>
      <c r="C39" s="75"/>
      <c r="D39" s="3">
        <v>62532.91</v>
      </c>
    </row>
    <row r="40" spans="1:4" ht="12.75">
      <c r="A40" s="61" t="s">
        <v>25</v>
      </c>
      <c r="B40" s="61"/>
      <c r="C40" s="61"/>
      <c r="D40" s="6">
        <f>D37+D38</f>
        <v>19608.264000000017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59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216697.3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217033-66391.11-335.7</f>
        <v>150306.19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66391.11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185294.62999999998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189707.55-4412.92-62515.15</f>
        <v>122779.47999999998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62515.15</v>
      </c>
    </row>
    <row r="16" spans="1:4" ht="12.75">
      <c r="A16" s="61" t="s">
        <v>10</v>
      </c>
      <c r="B16" s="61"/>
      <c r="C16" s="61"/>
      <c r="D16" s="6">
        <f>D10/D3*100</f>
        <v>85.5085088738992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171803.11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27126</v>
      </c>
    </row>
    <row r="23" spans="1:4" s="8" customFormat="1" ht="12.75" customHeight="1">
      <c r="A23" s="62" t="s">
        <v>29</v>
      </c>
      <c r="B23" s="63"/>
      <c r="C23" s="64"/>
      <c r="D23" s="42">
        <v>25482</v>
      </c>
    </row>
    <row r="24" spans="1:4" s="8" customFormat="1" ht="12.75" customHeight="1">
      <c r="A24" s="62" t="s">
        <v>12</v>
      </c>
      <c r="B24" s="63"/>
      <c r="C24" s="64"/>
      <c r="D24" s="42">
        <v>13974</v>
      </c>
    </row>
    <row r="25" spans="1:4" s="8" customFormat="1" ht="16.5" customHeight="1">
      <c r="A25" s="62" t="s">
        <v>48</v>
      </c>
      <c r="B25" s="63"/>
      <c r="C25" s="64"/>
      <c r="D25" s="42">
        <v>22358.4</v>
      </c>
    </row>
    <row r="26" spans="1:4" s="8" customFormat="1" ht="23.25" customHeight="1">
      <c r="A26" s="62" t="s">
        <v>50</v>
      </c>
      <c r="B26" s="63"/>
      <c r="C26" s="64"/>
      <c r="D26" s="42">
        <v>12823.2</v>
      </c>
    </row>
    <row r="27" spans="1:4" ht="24" customHeight="1">
      <c r="A27" s="62" t="s">
        <v>21</v>
      </c>
      <c r="B27" s="63"/>
      <c r="C27" s="64"/>
      <c r="D27" s="42">
        <v>493.20000000000005</v>
      </c>
    </row>
    <row r="28" spans="1:4" ht="25.5" customHeight="1">
      <c r="A28" s="62" t="s">
        <v>28</v>
      </c>
      <c r="B28" s="63"/>
      <c r="C28" s="64"/>
      <c r="D28" s="42">
        <v>21729.2</v>
      </c>
    </row>
    <row r="29" spans="1:4" ht="18" customHeight="1">
      <c r="A29" s="62" t="s">
        <v>23</v>
      </c>
      <c r="B29" s="63"/>
      <c r="C29" s="64"/>
      <c r="D29" s="41">
        <v>20935.6</v>
      </c>
    </row>
    <row r="30" spans="1:4" ht="12.75">
      <c r="A30" s="61" t="s">
        <v>13</v>
      </c>
      <c r="B30" s="61"/>
      <c r="C30" s="61"/>
      <c r="D30" s="9">
        <f>SUM(D22:D29)</f>
        <v>144921.59999999998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26881.51</v>
      </c>
    </row>
    <row r="33" spans="1:4" ht="12.75">
      <c r="A33" s="61" t="s">
        <v>14</v>
      </c>
      <c r="B33" s="61"/>
      <c r="C33" s="61"/>
      <c r="D33" s="6">
        <f>SUM(D32:D32)</f>
        <v>26881.51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-22142.119999999995</v>
      </c>
    </row>
    <row r="38" spans="1:4" ht="12.75" customHeight="1">
      <c r="A38" s="71" t="s">
        <v>53</v>
      </c>
      <c r="B38" s="72"/>
      <c r="C38" s="73"/>
      <c r="D38" s="15">
        <f>D15-D33</f>
        <v>35633.64</v>
      </c>
    </row>
    <row r="39" spans="1:4" s="16" customFormat="1" ht="24.75" customHeight="1">
      <c r="A39" s="71" t="s">
        <v>54</v>
      </c>
      <c r="B39" s="74"/>
      <c r="C39" s="75"/>
      <c r="D39" s="3">
        <v>65056.45</v>
      </c>
    </row>
    <row r="40" spans="1:4" ht="12.75">
      <c r="A40" s="61" t="s">
        <v>25</v>
      </c>
      <c r="B40" s="61"/>
      <c r="C40" s="61"/>
      <c r="D40" s="6">
        <f>D37+D38</f>
        <v>13491.520000000004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58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207168.94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207168.94-65124.5</f>
        <v>142044.44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65124.5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141270.73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141270.73-46991.85</f>
        <v>94278.88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46991.85</v>
      </c>
    </row>
    <row r="16" spans="1:4" ht="12.75">
      <c r="A16" s="61" t="s">
        <v>10</v>
      </c>
      <c r="B16" s="61"/>
      <c r="C16" s="61"/>
      <c r="D16" s="6">
        <f>D10/D3*100</f>
        <v>68.19107632640299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150852.26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27858.6</v>
      </c>
    </row>
    <row r="23" spans="1:4" s="8" customFormat="1" ht="12.75" customHeight="1">
      <c r="A23" s="62" t="s">
        <v>29</v>
      </c>
      <c r="B23" s="63"/>
      <c r="C23" s="64"/>
      <c r="D23" s="42">
        <v>21170.2</v>
      </c>
    </row>
    <row r="24" spans="1:4" s="8" customFormat="1" ht="12.75" customHeight="1">
      <c r="A24" s="62" t="s">
        <v>12</v>
      </c>
      <c r="B24" s="63"/>
      <c r="C24" s="64"/>
      <c r="D24" s="42">
        <v>14351.400000000001</v>
      </c>
    </row>
    <row r="25" spans="1:4" s="8" customFormat="1" ht="16.5" customHeight="1">
      <c r="A25" s="62" t="s">
        <v>48</v>
      </c>
      <c r="B25" s="63"/>
      <c r="C25" s="64"/>
      <c r="D25" s="42">
        <v>18962.24</v>
      </c>
    </row>
    <row r="26" spans="1:4" s="8" customFormat="1" ht="23.25" customHeight="1">
      <c r="A26" s="62" t="s">
        <v>50</v>
      </c>
      <c r="B26" s="63"/>
      <c r="C26" s="64"/>
      <c r="D26" s="42">
        <v>13169.52</v>
      </c>
    </row>
    <row r="27" spans="1:4" ht="24" customHeight="1">
      <c r="A27" s="62" t="s">
        <v>21</v>
      </c>
      <c r="B27" s="63"/>
      <c r="C27" s="64"/>
      <c r="D27" s="42">
        <v>506.52</v>
      </c>
    </row>
    <row r="28" spans="1:4" ht="25.5" customHeight="1">
      <c r="A28" s="62" t="s">
        <v>28</v>
      </c>
      <c r="B28" s="63"/>
      <c r="C28" s="64"/>
      <c r="D28" s="42">
        <v>12586.12</v>
      </c>
    </row>
    <row r="29" spans="1:4" ht="17.25" customHeight="1">
      <c r="A29" s="62" t="s">
        <v>23</v>
      </c>
      <c r="B29" s="63"/>
      <c r="C29" s="64"/>
      <c r="D29" s="41">
        <v>22041.16</v>
      </c>
    </row>
    <row r="30" spans="1:4" ht="12.75">
      <c r="A30" s="61" t="s">
        <v>13</v>
      </c>
      <c r="B30" s="61"/>
      <c r="C30" s="61"/>
      <c r="D30" s="9">
        <f>SUM(D22:D29)</f>
        <v>130645.76000000001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20206.5</v>
      </c>
    </row>
    <row r="33" spans="1:4" ht="12.75">
      <c r="A33" s="61" t="s">
        <v>14</v>
      </c>
      <c r="B33" s="61"/>
      <c r="C33" s="61"/>
      <c r="D33" s="6">
        <f>SUM(D32:D32)</f>
        <v>20206.5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-36366.880000000005</v>
      </c>
    </row>
    <row r="38" spans="1:4" ht="12.75" customHeight="1">
      <c r="A38" s="71" t="s">
        <v>53</v>
      </c>
      <c r="B38" s="72"/>
      <c r="C38" s="73"/>
      <c r="D38" s="15">
        <f>D15-D33</f>
        <v>26785.35</v>
      </c>
    </row>
    <row r="39" spans="1:4" s="16" customFormat="1" ht="24.75" customHeight="1">
      <c r="A39" s="71" t="s">
        <v>54</v>
      </c>
      <c r="B39" s="74"/>
      <c r="C39" s="75"/>
      <c r="D39" s="3">
        <v>98194.57</v>
      </c>
    </row>
    <row r="40" spans="1:4" ht="12.75">
      <c r="A40" s="61" t="s">
        <v>25</v>
      </c>
      <c r="B40" s="61"/>
      <c r="C40" s="61"/>
      <c r="D40" s="6">
        <f>D37+D38</f>
        <v>-9581.530000000006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8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57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205403.33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206383.37-980.04-63774.97</f>
        <v>141628.36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63774.97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176312.13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176312.13-57504.93</f>
        <v>118807.20000000001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57504.93</v>
      </c>
    </row>
    <row r="16" spans="1:4" ht="12.75">
      <c r="A16" s="61" t="s">
        <v>10</v>
      </c>
      <c r="B16" s="61"/>
      <c r="C16" s="61"/>
      <c r="D16" s="6">
        <f>D10/D3*100</f>
        <v>85.83703584552403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167348.71999999997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42">
        <v>27126</v>
      </c>
    </row>
    <row r="23" spans="1:4" s="8" customFormat="1" ht="12.75" customHeight="1">
      <c r="A23" s="62" t="s">
        <v>29</v>
      </c>
      <c r="B23" s="63"/>
      <c r="C23" s="64"/>
      <c r="D23" s="42">
        <v>25482</v>
      </c>
    </row>
    <row r="24" spans="1:4" s="8" customFormat="1" ht="12.75" customHeight="1">
      <c r="A24" s="62" t="s">
        <v>12</v>
      </c>
      <c r="B24" s="63"/>
      <c r="C24" s="64"/>
      <c r="D24" s="42">
        <v>13974</v>
      </c>
    </row>
    <row r="25" spans="1:4" s="8" customFormat="1" ht="16.5" customHeight="1">
      <c r="A25" s="62" t="s">
        <v>48</v>
      </c>
      <c r="B25" s="63"/>
      <c r="C25" s="64"/>
      <c r="D25" s="42">
        <v>20058.4</v>
      </c>
    </row>
    <row r="26" spans="1:4" s="8" customFormat="1" ht="23.25" customHeight="1">
      <c r="A26" s="62" t="s">
        <v>50</v>
      </c>
      <c r="B26" s="63"/>
      <c r="C26" s="64"/>
      <c r="D26" s="42">
        <v>12823.2</v>
      </c>
    </row>
    <row r="27" spans="1:4" ht="24" customHeight="1">
      <c r="A27" s="62" t="s">
        <v>21</v>
      </c>
      <c r="B27" s="63"/>
      <c r="C27" s="64"/>
      <c r="D27" s="42">
        <v>493.20000000000005</v>
      </c>
    </row>
    <row r="28" spans="1:4" ht="25.5" customHeight="1">
      <c r="A28" s="62" t="s">
        <v>28</v>
      </c>
      <c r="B28" s="63"/>
      <c r="C28" s="64"/>
      <c r="D28" s="42">
        <v>21729.2</v>
      </c>
    </row>
    <row r="29" spans="1:4" ht="15.75" customHeight="1">
      <c r="A29" s="62" t="s">
        <v>23</v>
      </c>
      <c r="B29" s="63"/>
      <c r="C29" s="64"/>
      <c r="D29" s="41">
        <v>20935.6</v>
      </c>
    </row>
    <row r="30" spans="1:4" ht="12.75">
      <c r="A30" s="61" t="s">
        <v>13</v>
      </c>
      <c r="B30" s="61"/>
      <c r="C30" s="61"/>
      <c r="D30" s="9">
        <f>SUM(D22:D29)</f>
        <v>142621.59999999998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24727.12</v>
      </c>
    </row>
    <row r="33" spans="1:4" ht="12.75">
      <c r="A33" s="61" t="s">
        <v>14</v>
      </c>
      <c r="B33" s="61"/>
      <c r="C33" s="61"/>
      <c r="D33" s="6">
        <f>SUM(D32:D32)</f>
        <v>24727.12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-23814.399999999965</v>
      </c>
    </row>
    <row r="38" spans="1:4" ht="12.75" customHeight="1">
      <c r="A38" s="71" t="s">
        <v>53</v>
      </c>
      <c r="B38" s="72"/>
      <c r="C38" s="73"/>
      <c r="D38" s="15">
        <f>D15-D33</f>
        <v>32777.81</v>
      </c>
    </row>
    <row r="39" spans="1:4" s="16" customFormat="1" ht="24.75" customHeight="1">
      <c r="A39" s="71" t="s">
        <v>54</v>
      </c>
      <c r="B39" s="74"/>
      <c r="C39" s="75"/>
      <c r="D39" s="3">
        <v>50563.76</v>
      </c>
    </row>
    <row r="40" spans="1:4" ht="12.75">
      <c r="A40" s="61" t="s">
        <v>25</v>
      </c>
      <c r="B40" s="61"/>
      <c r="C40" s="61"/>
      <c r="D40" s="6">
        <f>D37+D38</f>
        <v>8963.410000000033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28:C28"/>
    <mergeCell ref="A15:C15"/>
    <mergeCell ref="A16:C16"/>
    <mergeCell ref="A19:C20"/>
    <mergeCell ref="D19:D20"/>
    <mergeCell ref="A21:D21"/>
    <mergeCell ref="A22:C22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C27"/>
    <mergeCell ref="A68:H68"/>
    <mergeCell ref="A36:D36"/>
    <mergeCell ref="A37:C37"/>
    <mergeCell ref="A38:C38"/>
    <mergeCell ref="A39:C39"/>
    <mergeCell ref="A40:C40"/>
    <mergeCell ref="A54:H5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56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91">
        <f>D6+D8</f>
        <v>208643.02</v>
      </c>
    </row>
    <row r="4" spans="1:4" ht="12.75">
      <c r="A4" s="47"/>
      <c r="B4" s="48"/>
      <c r="C4" s="49"/>
      <c r="D4" s="9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2">
        <f>208643.02-64811.88</f>
        <v>143831.13999999998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2">
        <v>64811.88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92">
        <f>D13+D15</f>
        <v>189265.84</v>
      </c>
    </row>
    <row r="11" spans="1:4" ht="12.75">
      <c r="A11" s="56"/>
      <c r="B11" s="57"/>
      <c r="C11" s="58"/>
      <c r="D11" s="93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2">
        <f>189265.84-62089.1</f>
        <v>127176.73999999999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2">
        <v>62089.1</v>
      </c>
    </row>
    <row r="16" spans="1:4" ht="12.75">
      <c r="A16" s="61" t="s">
        <v>10</v>
      </c>
      <c r="B16" s="61"/>
      <c r="C16" s="61"/>
      <c r="D16" s="6">
        <f>D10/D3*100</f>
        <v>90.71275904652838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91">
        <f>D30+D33</f>
        <v>171288.422</v>
      </c>
    </row>
    <row r="20" spans="1:4" ht="12.75">
      <c r="A20" s="56"/>
      <c r="B20" s="57"/>
      <c r="C20" s="58"/>
      <c r="D20" s="9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62" t="s">
        <v>33</v>
      </c>
      <c r="B22" s="63"/>
      <c r="C22" s="64"/>
      <c r="D22" s="37">
        <v>27539.82</v>
      </c>
    </row>
    <row r="23" spans="1:4" s="8" customFormat="1" ht="12.75" customHeight="1">
      <c r="A23" s="62" t="s">
        <v>29</v>
      </c>
      <c r="B23" s="63"/>
      <c r="C23" s="64"/>
      <c r="D23" s="37">
        <v>25870.739999999998</v>
      </c>
    </row>
    <row r="24" spans="1:4" s="8" customFormat="1" ht="12.75" customHeight="1">
      <c r="A24" s="62" t="s">
        <v>12</v>
      </c>
      <c r="B24" s="63"/>
      <c r="C24" s="64"/>
      <c r="D24" s="37">
        <v>13187.18</v>
      </c>
    </row>
    <row r="25" spans="1:4" s="8" customFormat="1" ht="16.5" customHeight="1">
      <c r="A25" s="62" t="s">
        <v>48</v>
      </c>
      <c r="B25" s="63"/>
      <c r="C25" s="64"/>
      <c r="D25" s="37">
        <v>20699.488</v>
      </c>
    </row>
    <row r="26" spans="1:4" s="8" customFormat="1" ht="23.25" customHeight="1">
      <c r="A26" s="62" t="s">
        <v>50</v>
      </c>
      <c r="B26" s="63"/>
      <c r="C26" s="64"/>
      <c r="D26" s="37">
        <v>13018.824</v>
      </c>
    </row>
    <row r="27" spans="1:4" ht="24" customHeight="1">
      <c r="A27" s="62" t="s">
        <v>21</v>
      </c>
      <c r="B27" s="63"/>
      <c r="C27" s="64"/>
      <c r="D27" s="37">
        <v>500.72400000000005</v>
      </c>
    </row>
    <row r="28" spans="1:4" ht="24" customHeight="1">
      <c r="A28" s="62" t="s">
        <v>28</v>
      </c>
      <c r="B28" s="63"/>
      <c r="C28" s="64"/>
      <c r="D28" s="37">
        <v>22213.244</v>
      </c>
    </row>
    <row r="29" spans="1:4" ht="25.5" customHeight="1">
      <c r="A29" s="62" t="s">
        <v>23</v>
      </c>
      <c r="B29" s="63"/>
      <c r="C29" s="64"/>
      <c r="D29" s="37">
        <v>21560.092</v>
      </c>
    </row>
    <row r="30" spans="1:4" ht="12.75">
      <c r="A30" s="61" t="s">
        <v>13</v>
      </c>
      <c r="B30" s="61"/>
      <c r="C30" s="61"/>
      <c r="D30" s="9">
        <f>SUM(D22:D29)</f>
        <v>144590.112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35</v>
      </c>
      <c r="B32" s="60"/>
      <c r="C32" s="60"/>
      <c r="D32" s="2">
        <v>26698.31</v>
      </c>
    </row>
    <row r="33" spans="1:4" ht="12.75">
      <c r="A33" s="61" t="s">
        <v>14</v>
      </c>
      <c r="B33" s="61"/>
      <c r="C33" s="61"/>
      <c r="D33" s="6">
        <f>SUM(D32:D32)</f>
        <v>26698.31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">
        <f>D13-D30</f>
        <v>-17413.372000000003</v>
      </c>
    </row>
    <row r="38" spans="1:4" ht="12.75" customHeight="1">
      <c r="A38" s="71" t="s">
        <v>53</v>
      </c>
      <c r="B38" s="72"/>
      <c r="C38" s="73"/>
      <c r="D38" s="15">
        <f>D15-D33</f>
        <v>35390.78999999999</v>
      </c>
    </row>
    <row r="39" spans="1:4" s="16" customFormat="1" ht="24.75" customHeight="1">
      <c r="A39" s="71" t="s">
        <v>54</v>
      </c>
      <c r="B39" s="74"/>
      <c r="C39" s="75"/>
      <c r="D39" s="3">
        <v>42333.28</v>
      </c>
    </row>
    <row r="40" spans="1:4" ht="12.75">
      <c r="A40" s="61" t="s">
        <v>25</v>
      </c>
      <c r="B40" s="61"/>
      <c r="C40" s="61"/>
      <c r="D40" s="6">
        <f>D37+D38</f>
        <v>17977.41799999999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6">
    <mergeCell ref="A1:D1"/>
    <mergeCell ref="A3:C4"/>
    <mergeCell ref="D3:D4"/>
    <mergeCell ref="A5:D5"/>
    <mergeCell ref="A6:C6"/>
    <mergeCell ref="A7:D7"/>
    <mergeCell ref="A8:C8"/>
    <mergeCell ref="A10:C11"/>
    <mergeCell ref="D10:D11"/>
    <mergeCell ref="A12:D12"/>
    <mergeCell ref="A13:C13"/>
    <mergeCell ref="A14:D14"/>
    <mergeCell ref="A15:C15"/>
    <mergeCell ref="A16:C16"/>
    <mergeCell ref="A19:C20"/>
    <mergeCell ref="D19:D20"/>
    <mergeCell ref="A21:D21"/>
    <mergeCell ref="A22:C22"/>
    <mergeCell ref="A54:H54"/>
    <mergeCell ref="A23:C23"/>
    <mergeCell ref="A24:C24"/>
    <mergeCell ref="A25:C25"/>
    <mergeCell ref="A26:C26"/>
    <mergeCell ref="A27:C27"/>
    <mergeCell ref="A29:C29"/>
    <mergeCell ref="A28:C28"/>
    <mergeCell ref="A30:C30"/>
    <mergeCell ref="A31:D31"/>
    <mergeCell ref="A32:C32"/>
    <mergeCell ref="A33:C33"/>
    <mergeCell ref="A68:H68"/>
    <mergeCell ref="A36:D36"/>
    <mergeCell ref="A37:C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41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199190.26999999996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213956.02-14765.75-64483.8</f>
        <v>134706.46999999997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64483.8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143843.28000000003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153595.42-9752.14-49224.95</f>
        <v>94618.33000000003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49224.95</v>
      </c>
    </row>
    <row r="16" spans="1:4" ht="12.75">
      <c r="A16" s="61" t="s">
        <v>10</v>
      </c>
      <c r="B16" s="61"/>
      <c r="C16" s="61"/>
      <c r="D16" s="33">
        <f>D10/D3*100</f>
        <v>72.21400924854414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197042.956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26892.359999999997</v>
      </c>
    </row>
    <row r="23" spans="1:4" s="8" customFormat="1" ht="12.75" customHeight="1">
      <c r="A23" s="62" t="s">
        <v>29</v>
      </c>
      <c r="B23" s="63"/>
      <c r="C23" s="64"/>
      <c r="D23" s="30">
        <v>25262.52</v>
      </c>
    </row>
    <row r="24" spans="1:4" s="8" customFormat="1" ht="16.5" customHeight="1">
      <c r="A24" s="62" t="s">
        <v>12</v>
      </c>
      <c r="B24" s="63"/>
      <c r="C24" s="64"/>
      <c r="D24" s="29">
        <v>13853.64</v>
      </c>
    </row>
    <row r="25" spans="1:4" s="8" customFormat="1" ht="23.25" customHeight="1">
      <c r="A25" s="62" t="s">
        <v>48</v>
      </c>
      <c r="B25" s="63"/>
      <c r="C25" s="64"/>
      <c r="D25" s="31">
        <v>22165.824000000004</v>
      </c>
    </row>
    <row r="26" spans="1:4" ht="24" customHeight="1">
      <c r="A26" s="62" t="s">
        <v>50</v>
      </c>
      <c r="B26" s="63"/>
      <c r="C26" s="64"/>
      <c r="D26" s="31">
        <v>12712.752</v>
      </c>
    </row>
    <row r="27" spans="1:4" ht="25.5" customHeight="1">
      <c r="A27" s="62" t="s">
        <v>21</v>
      </c>
      <c r="B27" s="63"/>
      <c r="C27" s="64"/>
      <c r="D27" s="30">
        <v>488.952</v>
      </c>
    </row>
    <row r="28" spans="1:4" ht="12.75" customHeight="1">
      <c r="A28" s="65" t="s">
        <v>28</v>
      </c>
      <c r="B28" s="65"/>
      <c r="C28" s="65"/>
      <c r="D28" s="30">
        <v>31455.912</v>
      </c>
    </row>
    <row r="29" spans="1:4" ht="12.75" customHeight="1">
      <c r="A29" s="62" t="s">
        <v>23</v>
      </c>
      <c r="B29" s="63"/>
      <c r="C29" s="64"/>
      <c r="D29" s="30">
        <v>40583.016</v>
      </c>
    </row>
    <row r="30" spans="1:4" ht="12.75">
      <c r="A30" s="61" t="s">
        <v>13</v>
      </c>
      <c r="B30" s="61"/>
      <c r="C30" s="61"/>
      <c r="D30" s="32">
        <f>SUM(D22:D29)</f>
        <v>173414.976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23627.98</v>
      </c>
    </row>
    <row r="33" spans="1:4" ht="12.75">
      <c r="A33" s="61" t="s">
        <v>14</v>
      </c>
      <c r="B33" s="61"/>
      <c r="C33" s="61"/>
      <c r="D33" s="33">
        <f>SUM(D32:D32)</f>
        <v>23627.98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-78796.64599999996</v>
      </c>
    </row>
    <row r="38" spans="1:4" ht="12.75" customHeight="1">
      <c r="A38" s="71" t="s">
        <v>53</v>
      </c>
      <c r="B38" s="72"/>
      <c r="C38" s="73"/>
      <c r="D38" s="35">
        <f>D15-D33</f>
        <v>25596.969999999998</v>
      </c>
    </row>
    <row r="39" spans="1:4" s="16" customFormat="1" ht="24.75" customHeight="1">
      <c r="A39" s="71" t="s">
        <v>54</v>
      </c>
      <c r="B39" s="74"/>
      <c r="C39" s="75"/>
      <c r="D39" s="34">
        <v>97531.73</v>
      </c>
    </row>
    <row r="40" spans="1:4" ht="12.75">
      <c r="A40" s="61" t="s">
        <v>25</v>
      </c>
      <c r="B40" s="61"/>
      <c r="C40" s="61"/>
      <c r="D40" s="33">
        <f>D37+D38</f>
        <v>-53199.67599999996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45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103252.63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107823.05-4570.42-33433.7</f>
        <v>69818.93000000001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33433.7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81913.49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87059.72-5146.23-27740.65</f>
        <v>54172.840000000004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27740.65</v>
      </c>
    </row>
    <row r="16" spans="1:4" ht="12.75">
      <c r="A16" s="61" t="s">
        <v>10</v>
      </c>
      <c r="B16" s="61"/>
      <c r="C16" s="61"/>
      <c r="D16" s="33">
        <f>D10/D3*100</f>
        <v>79.33307848913873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102819.19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13879.8</v>
      </c>
    </row>
    <row r="23" spans="1:4" s="8" customFormat="1" ht="12.75" customHeight="1">
      <c r="A23" s="62" t="s">
        <v>29</v>
      </c>
      <c r="B23" s="63"/>
      <c r="C23" s="64"/>
      <c r="D23" s="30">
        <v>13038.599999999999</v>
      </c>
    </row>
    <row r="24" spans="1:4" s="8" customFormat="1" ht="16.5" customHeight="1">
      <c r="A24" s="62" t="s">
        <v>12</v>
      </c>
      <c r="B24" s="63"/>
      <c r="C24" s="64"/>
      <c r="D24" s="29">
        <v>7150.200000000001</v>
      </c>
    </row>
    <row r="25" spans="1:4" s="8" customFormat="1" ht="23.25" customHeight="1">
      <c r="A25" s="62" t="s">
        <v>48</v>
      </c>
      <c r="B25" s="63"/>
      <c r="C25" s="64"/>
      <c r="D25" s="31">
        <v>11440.32</v>
      </c>
    </row>
    <row r="26" spans="1:4" ht="24" customHeight="1">
      <c r="A26" s="62" t="s">
        <v>50</v>
      </c>
      <c r="B26" s="63"/>
      <c r="C26" s="64"/>
      <c r="D26" s="31">
        <v>6561.36</v>
      </c>
    </row>
    <row r="27" spans="1:4" ht="25.5" customHeight="1">
      <c r="A27" s="62" t="s">
        <v>21</v>
      </c>
      <c r="B27" s="63"/>
      <c r="C27" s="64"/>
      <c r="D27" s="30">
        <v>252.35999999999996</v>
      </c>
    </row>
    <row r="28" spans="1:4" ht="12.75" customHeight="1">
      <c r="A28" s="65" t="s">
        <v>28</v>
      </c>
      <c r="B28" s="65"/>
      <c r="C28" s="65"/>
      <c r="D28" s="30">
        <v>16235.16</v>
      </c>
    </row>
    <row r="29" spans="1:4" ht="12.75" customHeight="1">
      <c r="A29" s="62" t="s">
        <v>23</v>
      </c>
      <c r="B29" s="63"/>
      <c r="C29" s="64"/>
      <c r="D29" s="30">
        <v>20945.880000000005</v>
      </c>
    </row>
    <row r="30" spans="1:4" ht="12.75">
      <c r="A30" s="61" t="s">
        <v>13</v>
      </c>
      <c r="B30" s="61"/>
      <c r="C30" s="61"/>
      <c r="D30" s="32">
        <f>SUM(D22:D29)</f>
        <v>89503.68000000001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13315.51</v>
      </c>
    </row>
    <row r="33" spans="1:4" ht="12.75">
      <c r="A33" s="61" t="s">
        <v>14</v>
      </c>
      <c r="B33" s="61"/>
      <c r="C33" s="61"/>
      <c r="D33" s="33">
        <f>SUM(D32:D32)</f>
        <v>13315.51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-35330.840000000004</v>
      </c>
    </row>
    <row r="38" spans="1:4" ht="12.75" customHeight="1">
      <c r="A38" s="71" t="s">
        <v>53</v>
      </c>
      <c r="B38" s="72"/>
      <c r="C38" s="73"/>
      <c r="D38" s="35">
        <f>D15-D33</f>
        <v>14425.140000000001</v>
      </c>
    </row>
    <row r="39" spans="1:4" s="16" customFormat="1" ht="24.75" customHeight="1">
      <c r="A39" s="71" t="s">
        <v>54</v>
      </c>
      <c r="B39" s="74"/>
      <c r="C39" s="75"/>
      <c r="D39" s="34">
        <v>45735.09</v>
      </c>
    </row>
    <row r="40" spans="1:4" ht="12.75">
      <c r="A40" s="61" t="s">
        <v>25</v>
      </c>
      <c r="B40" s="61"/>
      <c r="C40" s="61"/>
      <c r="D40" s="33">
        <f>D37+D38</f>
        <v>-20905.700000000004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42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201670.85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218286.65-16615.8-65320.16</f>
        <v>136350.69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65320.16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149872.22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164099.05-14226.83-52024.82</f>
        <v>97847.4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52024.82</v>
      </c>
    </row>
    <row r="16" spans="1:4" ht="12.75">
      <c r="A16" s="61" t="s">
        <v>10</v>
      </c>
      <c r="B16" s="61"/>
      <c r="C16" s="61"/>
      <c r="D16" s="33">
        <f>D10/D3*100</f>
        <v>74.31526172473613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199331.718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27038.879999999997</v>
      </c>
    </row>
    <row r="23" spans="1:4" s="8" customFormat="1" ht="12.75" customHeight="1">
      <c r="A23" s="62" t="s">
        <v>29</v>
      </c>
      <c r="B23" s="63"/>
      <c r="C23" s="64"/>
      <c r="D23" s="30">
        <v>25400.159999999996</v>
      </c>
    </row>
    <row r="24" spans="1:4" s="8" customFormat="1" ht="16.5" customHeight="1">
      <c r="A24" s="62" t="s">
        <v>12</v>
      </c>
      <c r="B24" s="63"/>
      <c r="C24" s="64"/>
      <c r="D24" s="29">
        <v>13929.119999999999</v>
      </c>
    </row>
    <row r="25" spans="1:4" s="8" customFormat="1" ht="23.25" customHeight="1">
      <c r="A25" s="62" t="s">
        <v>48</v>
      </c>
      <c r="B25" s="63"/>
      <c r="C25" s="64"/>
      <c r="D25" s="31">
        <v>22286.592</v>
      </c>
    </row>
    <row r="26" spans="1:4" ht="24" customHeight="1">
      <c r="A26" s="62" t="s">
        <v>50</v>
      </c>
      <c r="B26" s="63"/>
      <c r="C26" s="64"/>
      <c r="D26" s="31">
        <v>12782.016</v>
      </c>
    </row>
    <row r="27" spans="1:4" ht="25.5" customHeight="1">
      <c r="A27" s="62" t="s">
        <v>21</v>
      </c>
      <c r="B27" s="63"/>
      <c r="C27" s="64"/>
      <c r="D27" s="30">
        <v>491.616</v>
      </c>
    </row>
    <row r="28" spans="1:4" ht="12.75" customHeight="1">
      <c r="A28" s="65" t="s">
        <v>28</v>
      </c>
      <c r="B28" s="65"/>
      <c r="C28" s="65"/>
      <c r="D28" s="30">
        <v>31627.295999999995</v>
      </c>
    </row>
    <row r="29" spans="1:4" ht="12.75" customHeight="1">
      <c r="A29" s="62" t="s">
        <v>23</v>
      </c>
      <c r="B29" s="63"/>
      <c r="C29" s="64"/>
      <c r="D29" s="30">
        <v>40804.128</v>
      </c>
    </row>
    <row r="30" spans="1:4" ht="12.75">
      <c r="A30" s="61" t="s">
        <v>13</v>
      </c>
      <c r="B30" s="61"/>
      <c r="C30" s="61"/>
      <c r="D30" s="32">
        <f>SUM(D22:D29)</f>
        <v>174359.808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24971.91</v>
      </c>
    </row>
    <row r="33" spans="1:4" ht="12.75">
      <c r="A33" s="61" t="s">
        <v>14</v>
      </c>
      <c r="B33" s="61"/>
      <c r="C33" s="61"/>
      <c r="D33" s="33">
        <f>SUM(D32:D32)</f>
        <v>24971.91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-76512.408</v>
      </c>
    </row>
    <row r="38" spans="1:4" ht="12.75" customHeight="1">
      <c r="A38" s="71" t="s">
        <v>53</v>
      </c>
      <c r="B38" s="72"/>
      <c r="C38" s="73"/>
      <c r="D38" s="35">
        <f>D15-D33</f>
        <v>27052.91</v>
      </c>
    </row>
    <row r="39" spans="1:4" s="16" customFormat="1" ht="24.75" customHeight="1">
      <c r="A39" s="71" t="s">
        <v>54</v>
      </c>
      <c r="B39" s="74"/>
      <c r="C39" s="75"/>
      <c r="D39" s="34">
        <v>126355.44</v>
      </c>
    </row>
    <row r="40" spans="1:4" ht="12.75">
      <c r="A40" s="61" t="s">
        <v>25</v>
      </c>
      <c r="B40" s="61"/>
      <c r="C40" s="61"/>
      <c r="D40" s="33">
        <f>D37+D38</f>
        <v>-49459.49799999999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5">
      <selection activeCell="D33" sqref="D33"/>
    </sheetView>
  </sheetViews>
  <sheetFormatPr defaultColWidth="9.140625" defaultRowHeight="12.75"/>
  <cols>
    <col min="1" max="1" width="10.00390625" style="0" customWidth="1"/>
    <col min="3" max="3" width="45.140625" style="0" customWidth="1"/>
    <col min="4" max="4" width="12.00390625" style="28" customWidth="1"/>
  </cols>
  <sheetData>
    <row r="1" spans="1:4" ht="70.5" customHeight="1">
      <c r="A1" s="43" t="s">
        <v>43</v>
      </c>
      <c r="B1" s="43"/>
      <c r="C1" s="43"/>
      <c r="D1" s="43"/>
    </row>
    <row r="2" spans="1:4" ht="15">
      <c r="A2" s="1"/>
      <c r="B2" s="1"/>
      <c r="C2" s="1"/>
      <c r="D2" s="1"/>
    </row>
    <row r="3" spans="1:4" ht="12.75">
      <c r="A3" s="44" t="s">
        <v>0</v>
      </c>
      <c r="B3" s="45"/>
      <c r="C3" s="46"/>
      <c r="D3" s="50">
        <f>D6+D8</f>
        <v>103347.79999999999</v>
      </c>
    </row>
    <row r="4" spans="1:4" ht="12.75">
      <c r="A4" s="47"/>
      <c r="B4" s="48"/>
      <c r="C4" s="49"/>
      <c r="D4" s="51"/>
    </row>
    <row r="5" spans="1:4" ht="12.75">
      <c r="A5" s="52" t="s">
        <v>1</v>
      </c>
      <c r="B5" s="52"/>
      <c r="C5" s="52"/>
      <c r="D5" s="52"/>
    </row>
    <row r="6" spans="1:4" ht="26.25" customHeight="1">
      <c r="A6" s="53" t="s">
        <v>2</v>
      </c>
      <c r="B6" s="53"/>
      <c r="C6" s="53"/>
      <c r="D6" s="36">
        <f>109910.68-6562.88-33421.49</f>
        <v>69926.31</v>
      </c>
    </row>
    <row r="7" spans="1:4" ht="12.75">
      <c r="A7" s="52" t="s">
        <v>3</v>
      </c>
      <c r="B7" s="52"/>
      <c r="C7" s="52"/>
      <c r="D7" s="52"/>
    </row>
    <row r="8" spans="1:4" ht="30" customHeight="1">
      <c r="A8" s="53" t="s">
        <v>4</v>
      </c>
      <c r="B8" s="53"/>
      <c r="C8" s="53"/>
      <c r="D8" s="36">
        <v>33421.49</v>
      </c>
    </row>
    <row r="9" spans="1:4" ht="13.5" customHeight="1">
      <c r="A9" s="4"/>
      <c r="B9" s="4"/>
      <c r="C9" s="4"/>
      <c r="D9" s="5"/>
    </row>
    <row r="10" spans="1:4" ht="12.75">
      <c r="A10" s="44" t="s">
        <v>5</v>
      </c>
      <c r="B10" s="54"/>
      <c r="C10" s="55"/>
      <c r="D10" s="50">
        <f>D13+D15</f>
        <v>93033.03</v>
      </c>
    </row>
    <row r="11" spans="1:4" ht="12.75">
      <c r="A11" s="56"/>
      <c r="B11" s="57"/>
      <c r="C11" s="58"/>
      <c r="D11" s="51"/>
    </row>
    <row r="12" spans="1:4" ht="12.75">
      <c r="A12" s="59" t="s">
        <v>6</v>
      </c>
      <c r="B12" s="59"/>
      <c r="C12" s="59"/>
      <c r="D12" s="59"/>
    </row>
    <row r="13" spans="1:4" ht="24.75" customHeight="1">
      <c r="A13" s="60" t="s">
        <v>7</v>
      </c>
      <c r="B13" s="60"/>
      <c r="C13" s="60"/>
      <c r="D13" s="36">
        <f>100205.04-7172.01-30954.7</f>
        <v>62078.33</v>
      </c>
    </row>
    <row r="14" spans="1:4" ht="12.75">
      <c r="A14" s="59" t="s">
        <v>8</v>
      </c>
      <c r="B14" s="59"/>
      <c r="C14" s="59"/>
      <c r="D14" s="59"/>
    </row>
    <row r="15" spans="1:4" ht="27" customHeight="1">
      <c r="A15" s="53" t="s">
        <v>9</v>
      </c>
      <c r="B15" s="53"/>
      <c r="C15" s="53"/>
      <c r="D15" s="36">
        <v>30954.7</v>
      </c>
    </row>
    <row r="16" spans="1:4" ht="12.75">
      <c r="A16" s="61" t="s">
        <v>10</v>
      </c>
      <c r="B16" s="61"/>
      <c r="C16" s="61"/>
      <c r="D16" s="33">
        <f>D10/D3*100</f>
        <v>90.01936180547628</v>
      </c>
    </row>
    <row r="17" spans="1:4" s="7" customFormat="1" ht="12.75">
      <c r="A17" s="4"/>
      <c r="B17" s="4"/>
      <c r="C17" s="4"/>
      <c r="D17" s="5"/>
    </row>
    <row r="18" spans="1:4" s="7" customFormat="1" ht="12.75">
      <c r="A18" s="4"/>
      <c r="B18" s="4"/>
      <c r="C18" s="4"/>
      <c r="D18" s="5"/>
    </row>
    <row r="19" spans="1:4" ht="12.75">
      <c r="A19" s="44" t="s">
        <v>11</v>
      </c>
      <c r="B19" s="54"/>
      <c r="C19" s="55"/>
      <c r="D19" s="50">
        <f>D30+D33</f>
        <v>104361.94</v>
      </c>
    </row>
    <row r="20" spans="1:4" ht="12.75">
      <c r="A20" s="56"/>
      <c r="B20" s="57"/>
      <c r="C20" s="58"/>
      <c r="D20" s="51"/>
    </row>
    <row r="21" spans="1:4" ht="12.75">
      <c r="A21" s="59" t="s">
        <v>6</v>
      </c>
      <c r="B21" s="59"/>
      <c r="C21" s="59"/>
      <c r="D21" s="59"/>
    </row>
    <row r="22" spans="1:4" s="8" customFormat="1" ht="12.75" customHeight="1">
      <c r="A22" s="8" t="s">
        <v>49</v>
      </c>
      <c r="D22" s="29">
        <v>13879.8</v>
      </c>
    </row>
    <row r="23" spans="1:4" s="8" customFormat="1" ht="12.75" customHeight="1">
      <c r="A23" s="62" t="s">
        <v>29</v>
      </c>
      <c r="B23" s="63"/>
      <c r="C23" s="64"/>
      <c r="D23" s="30">
        <v>13038.599999999999</v>
      </c>
    </row>
    <row r="24" spans="1:4" s="8" customFormat="1" ht="16.5" customHeight="1">
      <c r="A24" s="62" t="s">
        <v>12</v>
      </c>
      <c r="B24" s="63"/>
      <c r="C24" s="64"/>
      <c r="D24" s="29">
        <v>7150.200000000001</v>
      </c>
    </row>
    <row r="25" spans="1:4" s="8" customFormat="1" ht="23.25" customHeight="1">
      <c r="A25" s="62" t="s">
        <v>48</v>
      </c>
      <c r="B25" s="63"/>
      <c r="C25" s="64"/>
      <c r="D25" s="31">
        <v>11440.32</v>
      </c>
    </row>
    <row r="26" spans="1:4" ht="24" customHeight="1">
      <c r="A26" s="62" t="s">
        <v>50</v>
      </c>
      <c r="B26" s="63"/>
      <c r="C26" s="64"/>
      <c r="D26" s="31">
        <v>6561.36</v>
      </c>
    </row>
    <row r="27" spans="1:4" ht="25.5" customHeight="1">
      <c r="A27" s="62" t="s">
        <v>21</v>
      </c>
      <c r="B27" s="63"/>
      <c r="C27" s="64"/>
      <c r="D27" s="30">
        <v>252.35999999999996</v>
      </c>
    </row>
    <row r="28" spans="1:4" ht="12.75" customHeight="1">
      <c r="A28" s="65" t="s">
        <v>28</v>
      </c>
      <c r="B28" s="65"/>
      <c r="C28" s="65"/>
      <c r="D28" s="30">
        <v>16235.16</v>
      </c>
    </row>
    <row r="29" spans="1:4" ht="12.75" customHeight="1">
      <c r="A29" s="62" t="s">
        <v>23</v>
      </c>
      <c r="B29" s="63"/>
      <c r="C29" s="64"/>
      <c r="D29" s="30">
        <v>20945.880000000005</v>
      </c>
    </row>
    <row r="30" spans="1:4" ht="12.75">
      <c r="A30" s="61" t="s">
        <v>13</v>
      </c>
      <c r="B30" s="61"/>
      <c r="C30" s="61"/>
      <c r="D30" s="32">
        <f>SUM(D22:D29)</f>
        <v>89503.68000000001</v>
      </c>
    </row>
    <row r="31" spans="1:4" ht="12.75">
      <c r="A31" s="59" t="s">
        <v>8</v>
      </c>
      <c r="B31" s="59"/>
      <c r="C31" s="59"/>
      <c r="D31" s="59"/>
    </row>
    <row r="32" spans="1:4" ht="43.5" customHeight="1">
      <c r="A32" s="60" t="s">
        <v>30</v>
      </c>
      <c r="B32" s="60"/>
      <c r="C32" s="60"/>
      <c r="D32" s="2">
        <v>14858.26</v>
      </c>
    </row>
    <row r="33" spans="1:4" ht="12.75">
      <c r="A33" s="61" t="s">
        <v>14</v>
      </c>
      <c r="B33" s="61"/>
      <c r="C33" s="61"/>
      <c r="D33" s="33">
        <f>SUM(D32:D32)</f>
        <v>14858.26</v>
      </c>
    </row>
    <row r="34" spans="1:4" ht="12.75">
      <c r="A34" s="10"/>
      <c r="B34" s="10"/>
      <c r="C34" s="10"/>
      <c r="D34" s="11"/>
    </row>
    <row r="35" spans="1:4" ht="12.75">
      <c r="A35" s="12"/>
      <c r="B35" s="13"/>
      <c r="C35" s="12"/>
      <c r="D35" s="14"/>
    </row>
    <row r="36" spans="1:4" ht="26.25" customHeight="1">
      <c r="A36" s="68" t="s">
        <v>15</v>
      </c>
      <c r="B36" s="69"/>
      <c r="C36" s="69"/>
      <c r="D36" s="70"/>
    </row>
    <row r="37" spans="1:4" ht="12.75" customHeight="1">
      <c r="A37" s="71" t="s">
        <v>52</v>
      </c>
      <c r="B37" s="72"/>
      <c r="C37" s="73"/>
      <c r="D37" s="34">
        <f>D13-D30</f>
        <v>-27425.350000000006</v>
      </c>
    </row>
    <row r="38" spans="1:4" ht="12.75" customHeight="1">
      <c r="A38" s="71" t="s">
        <v>53</v>
      </c>
      <c r="B38" s="72"/>
      <c r="C38" s="73"/>
      <c r="D38" s="35">
        <f>D15-D33</f>
        <v>16096.44</v>
      </c>
    </row>
    <row r="39" spans="1:4" s="16" customFormat="1" ht="24.75" customHeight="1">
      <c r="A39" s="71" t="s">
        <v>54</v>
      </c>
      <c r="B39" s="74"/>
      <c r="C39" s="75"/>
      <c r="D39" s="34">
        <v>34486.09</v>
      </c>
    </row>
    <row r="40" spans="1:4" ht="12.75" customHeight="1">
      <c r="A40" s="85" t="s">
        <v>25</v>
      </c>
      <c r="B40" s="86"/>
      <c r="C40" s="87"/>
      <c r="D40" s="33">
        <f>D37+D38</f>
        <v>-11328.910000000005</v>
      </c>
    </row>
    <row r="41" spans="1:4" ht="12.75">
      <c r="A41" s="4"/>
      <c r="B41" s="4"/>
      <c r="C41" s="4"/>
      <c r="D41" s="5"/>
    </row>
    <row r="42" spans="1:4" ht="12.75">
      <c r="A42" s="8" t="s">
        <v>17</v>
      </c>
      <c r="B42" s="17"/>
      <c r="C42" s="17"/>
      <c r="D42" s="18" t="s">
        <v>18</v>
      </c>
    </row>
    <row r="43" spans="1:4" ht="12.75">
      <c r="A43" s="19"/>
      <c r="B43" s="19"/>
      <c r="C43" s="19"/>
      <c r="D43" s="20"/>
    </row>
    <row r="44" spans="2:4" ht="12.75">
      <c r="B44" s="17"/>
      <c r="C44" s="17"/>
      <c r="D44" s="21"/>
    </row>
    <row r="45" spans="1:4" ht="12.75">
      <c r="A45" s="17"/>
      <c r="D45" s="22"/>
    </row>
    <row r="46" ht="12.75">
      <c r="D46" s="22"/>
    </row>
    <row r="47" ht="12.75">
      <c r="D47"/>
    </row>
    <row r="48" spans="2:4" ht="12.75">
      <c r="B48" s="16"/>
      <c r="C48" s="16"/>
      <c r="D48"/>
    </row>
    <row r="49" ht="12.75">
      <c r="D49"/>
    </row>
    <row r="50" spans="1:4" ht="12.75">
      <c r="A50" s="23"/>
      <c r="D50"/>
    </row>
    <row r="51" ht="12.75">
      <c r="D51"/>
    </row>
    <row r="52" ht="12.75">
      <c r="D52"/>
    </row>
    <row r="53" spans="1:4" ht="14.25" customHeight="1">
      <c r="A53" s="24"/>
      <c r="B53" s="24"/>
      <c r="C53" s="24"/>
      <c r="D53" s="25"/>
    </row>
    <row r="54" spans="1:8" ht="12.75">
      <c r="A54" s="66"/>
      <c r="B54" s="67"/>
      <c r="C54" s="67"/>
      <c r="D54" s="67"/>
      <c r="E54" s="67"/>
      <c r="F54" s="67"/>
      <c r="G54" s="67"/>
      <c r="H54" s="67"/>
    </row>
    <row r="55" ht="12.75">
      <c r="D55"/>
    </row>
    <row r="56" ht="12.75">
      <c r="D56"/>
    </row>
    <row r="57" ht="12.75">
      <c r="D57"/>
    </row>
    <row r="58" spans="1:4" ht="12.75">
      <c r="A58" s="27"/>
      <c r="B58" s="27"/>
      <c r="C58" s="27"/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1:8" ht="12.75">
      <c r="A68" s="67"/>
      <c r="B68" s="67"/>
      <c r="C68" s="67"/>
      <c r="D68" s="67"/>
      <c r="E68" s="67"/>
      <c r="F68" s="67"/>
      <c r="G68" s="67"/>
      <c r="H68" s="67"/>
    </row>
    <row r="69" spans="1:8" ht="12.75">
      <c r="A69" s="26"/>
      <c r="B69" s="26"/>
      <c r="C69" s="26"/>
      <c r="D69" s="26"/>
      <c r="E69" s="26"/>
      <c r="F69" s="26"/>
      <c r="G69" s="26"/>
      <c r="H69" s="26"/>
    </row>
  </sheetData>
  <sheetProtection/>
  <mergeCells count="35">
    <mergeCell ref="A10:C11"/>
    <mergeCell ref="D10:D11"/>
    <mergeCell ref="A12:D12"/>
    <mergeCell ref="A3:C4"/>
    <mergeCell ref="D3:D4"/>
    <mergeCell ref="A5:D5"/>
    <mergeCell ref="A6:C6"/>
    <mergeCell ref="A7:D7"/>
    <mergeCell ref="A8:C8"/>
    <mergeCell ref="A19:C20"/>
    <mergeCell ref="D19:D20"/>
    <mergeCell ref="A16:C16"/>
    <mergeCell ref="A13:C13"/>
    <mergeCell ref="A29:C29"/>
    <mergeCell ref="A21:D21"/>
    <mergeCell ref="A38:C38"/>
    <mergeCell ref="A39:C39"/>
    <mergeCell ref="A40:C40"/>
    <mergeCell ref="A54:H54"/>
    <mergeCell ref="A68:H68"/>
    <mergeCell ref="A30:C30"/>
    <mergeCell ref="A33:C33"/>
    <mergeCell ref="A31:D31"/>
    <mergeCell ref="A32:C32"/>
    <mergeCell ref="A36:D36"/>
    <mergeCell ref="A1:D1"/>
    <mergeCell ref="A37:C37"/>
    <mergeCell ref="A23:C23"/>
    <mergeCell ref="A24:C24"/>
    <mergeCell ref="A25:C25"/>
    <mergeCell ref="A26:C26"/>
    <mergeCell ref="A27:C27"/>
    <mergeCell ref="A28:C28"/>
    <mergeCell ref="A14:D14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2012-07-18T07:06:50Z</cp:lastPrinted>
  <dcterms:created xsi:type="dcterms:W3CDTF">2011-03-21T06:09:36Z</dcterms:created>
  <dcterms:modified xsi:type="dcterms:W3CDTF">2013-09-03T01:55:36Z</dcterms:modified>
  <cp:category/>
  <cp:version/>
  <cp:contentType/>
  <cp:contentStatus/>
</cp:coreProperties>
</file>